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groint\AGROERP\Plantillas Excel\"/>
    </mc:Choice>
  </mc:AlternateContent>
  <bookViews>
    <workbookView xWindow="0" yWindow="0" windowWidth="28800" windowHeight="12180"/>
  </bookViews>
  <sheets>
    <sheet name="LIQUIDEZ" sheetId="1" r:id="rId1"/>
  </sheets>
  <externalReferences>
    <externalReference r:id="rId2"/>
    <externalReference r:id="rId3"/>
  </externalReferences>
  <definedNames>
    <definedName name="_xlnm.Print_Area" localSheetId="0">LIQUIDEZ!$A$1:$E$63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8" i="1"/>
  <c r="E49" i="1"/>
  <c r="AC33" i="1" l="1"/>
  <c r="E46" i="1" l="1"/>
  <c r="Q46" i="1"/>
  <c r="K46" i="1"/>
  <c r="E22" i="1" l="1"/>
  <c r="E24" i="1"/>
  <c r="Q33" i="1" l="1"/>
  <c r="K33" i="1"/>
  <c r="Q39" i="1" l="1"/>
  <c r="Q40" i="1"/>
  <c r="Q41" i="1"/>
  <c r="Q42" i="1"/>
  <c r="Q43" i="1"/>
  <c r="Q44" i="1"/>
  <c r="Q45" i="1"/>
  <c r="Q50" i="1"/>
  <c r="Q26" i="1"/>
  <c r="Q27" i="1"/>
  <c r="Q28" i="1"/>
  <c r="Q29" i="1"/>
  <c r="Q30" i="1"/>
  <c r="Q31" i="1"/>
  <c r="K35" i="1"/>
  <c r="K36" i="1"/>
  <c r="K37" i="1"/>
  <c r="K38" i="1"/>
  <c r="K39" i="1"/>
  <c r="K40" i="1"/>
  <c r="K41" i="1"/>
  <c r="K42" i="1"/>
  <c r="K43" i="1"/>
  <c r="K44" i="1"/>
  <c r="K29" i="1"/>
  <c r="K28" i="1" l="1"/>
  <c r="G3" i="1"/>
  <c r="M3" i="1"/>
  <c r="AE3" i="1" s="1"/>
  <c r="S3" i="1"/>
  <c r="Y3" i="1"/>
  <c r="E5" i="1"/>
  <c r="K5" i="1"/>
  <c r="Q5" i="1"/>
  <c r="W5" i="1"/>
  <c r="AC5" i="1"/>
  <c r="AI5" i="1"/>
  <c r="V6" i="1"/>
  <c r="W6" i="1"/>
  <c r="AB6" i="1"/>
  <c r="AC6" i="1"/>
  <c r="AH6" i="1"/>
  <c r="AI6" i="1" s="1"/>
  <c r="AI8" i="1" s="1"/>
  <c r="E7" i="1"/>
  <c r="E8" i="1" s="1"/>
  <c r="K7" i="1"/>
  <c r="Q7" i="1"/>
  <c r="W7" i="1"/>
  <c r="AC7" i="1"/>
  <c r="AI7" i="1"/>
  <c r="E10" i="1"/>
  <c r="E11" i="1"/>
  <c r="E12" i="1"/>
  <c r="E13" i="1"/>
  <c r="K13" i="1"/>
  <c r="AI13" i="1"/>
  <c r="K14" i="1"/>
  <c r="Q14" i="1"/>
  <c r="W14" i="1"/>
  <c r="AC14" i="1"/>
  <c r="AI14" i="1"/>
  <c r="D15" i="1"/>
  <c r="D16" i="1" s="1"/>
  <c r="E15" i="1"/>
  <c r="V15" i="1"/>
  <c r="W15" i="1"/>
  <c r="W17" i="1" s="1"/>
  <c r="W55" i="1" s="1"/>
  <c r="AI15" i="1"/>
  <c r="W23" i="1"/>
  <c r="W31" i="1" s="1"/>
  <c r="W33" i="1" s="1"/>
  <c r="W56" i="1" s="1"/>
  <c r="AI23" i="1"/>
  <c r="W24" i="1"/>
  <c r="AI24" i="1"/>
  <c r="Q25" i="1"/>
  <c r="K27" i="1"/>
  <c r="K30" i="1"/>
  <c r="AC30" i="1"/>
  <c r="E33" i="1"/>
  <c r="E34" i="1"/>
  <c r="K34" i="1"/>
  <c r="K51" i="1" s="1"/>
  <c r="K57" i="1" s="1"/>
  <c r="Q34" i="1"/>
  <c r="AC34" i="1"/>
  <c r="E35" i="1"/>
  <c r="Q35" i="1"/>
  <c r="W35" i="1"/>
  <c r="AC35" i="1"/>
  <c r="AI35" i="1"/>
  <c r="E36" i="1"/>
  <c r="Q36" i="1"/>
  <c r="W36" i="1"/>
  <c r="AC36" i="1"/>
  <c r="AI36" i="1"/>
  <c r="E37" i="1"/>
  <c r="Q37" i="1"/>
  <c r="W37" i="1"/>
  <c r="AC37" i="1"/>
  <c r="AI37" i="1"/>
  <c r="E38" i="1"/>
  <c r="Q38" i="1"/>
  <c r="W38" i="1"/>
  <c r="AC38" i="1"/>
  <c r="AI38" i="1"/>
  <c r="E39" i="1"/>
  <c r="AC39" i="1"/>
  <c r="AI39" i="1"/>
  <c r="E40" i="1"/>
  <c r="AC40" i="1"/>
  <c r="E41" i="1"/>
  <c r="AC41" i="1"/>
  <c r="E42" i="1"/>
  <c r="E43" i="1"/>
  <c r="E44" i="1"/>
  <c r="AC44" i="1"/>
  <c r="E45" i="1"/>
  <c r="K45" i="1"/>
  <c r="E50" i="1"/>
  <c r="K50" i="1"/>
  <c r="B62" i="1"/>
  <c r="U55" i="1"/>
  <c r="U62" i="1" s="1"/>
  <c r="Z62" i="1"/>
  <c r="AA55" i="1"/>
  <c r="S56" i="1"/>
  <c r="AA56" i="1"/>
  <c r="AG56" i="1"/>
  <c r="AG59" i="1" s="1"/>
  <c r="AG62" i="1" s="1"/>
  <c r="H62" i="1"/>
  <c r="C62" i="1"/>
  <c r="I62" i="1"/>
  <c r="N62" i="1"/>
  <c r="O62" i="1"/>
  <c r="T62" i="1"/>
  <c r="AF62" i="1"/>
  <c r="AB15" i="1" l="1"/>
  <c r="AC15" i="1" s="1"/>
  <c r="AC17" i="1" s="1"/>
  <c r="AC55" i="1" s="1"/>
  <c r="AB22" i="1"/>
  <c r="AC22" i="1" s="1"/>
  <c r="AC8" i="1"/>
  <c r="AC19" i="1" s="1"/>
  <c r="Q51" i="1"/>
  <c r="Q57" i="1" s="1"/>
  <c r="W8" i="1"/>
  <c r="AC51" i="1"/>
  <c r="AC57" i="1" s="1"/>
  <c r="AI51" i="1"/>
  <c r="AI57" i="1" s="1"/>
  <c r="AI17" i="1"/>
  <c r="AI55" i="1" s="1"/>
  <c r="AI31" i="1"/>
  <c r="AI56" i="1" s="1"/>
  <c r="AA62" i="1"/>
  <c r="E51" i="1"/>
  <c r="E57" i="1" s="1"/>
  <c r="E54" i="1"/>
  <c r="AI54" i="1"/>
  <c r="AI58" i="1" s="1"/>
  <c r="AI19" i="1"/>
  <c r="W19" i="1"/>
  <c r="W54" i="1"/>
  <c r="E16" i="1"/>
  <c r="E17" i="1" s="1"/>
  <c r="AB23" i="1"/>
  <c r="J6" i="1"/>
  <c r="W39" i="1"/>
  <c r="W51" i="1" s="1"/>
  <c r="W57" i="1" s="1"/>
  <c r="AC54" i="1" l="1"/>
  <c r="E55" i="1"/>
  <c r="E19" i="1"/>
  <c r="K6" i="1"/>
  <c r="K8" i="1" s="1"/>
  <c r="P6" i="1"/>
  <c r="J15" i="1"/>
  <c r="AB24" i="1"/>
  <c r="AC23" i="1"/>
  <c r="E23" i="1"/>
  <c r="W58" i="1"/>
  <c r="AC24" i="1" l="1"/>
  <c r="AB25" i="1"/>
  <c r="K15" i="1"/>
  <c r="K17" i="1" s="1"/>
  <c r="K55" i="1" s="1"/>
  <c r="P15" i="1"/>
  <c r="Q6" i="1"/>
  <c r="Q8" i="1" s="1"/>
  <c r="K54" i="1"/>
  <c r="E25" i="1" l="1"/>
  <c r="K19" i="1"/>
  <c r="Q54" i="1"/>
  <c r="Q15" i="1"/>
  <c r="Q17" i="1" s="1"/>
  <c r="Q55" i="1" s="1"/>
  <c r="K22" i="1"/>
  <c r="AB26" i="1"/>
  <c r="AC25" i="1"/>
  <c r="E26" i="1" l="1"/>
  <c r="AC26" i="1"/>
  <c r="AB27" i="1"/>
  <c r="AC27" i="1" s="1"/>
  <c r="K23" i="1"/>
  <c r="Q24" i="1"/>
  <c r="Q23" i="1"/>
  <c r="Q19" i="1"/>
  <c r="E30" i="1" l="1"/>
  <c r="E27" i="1"/>
  <c r="Q56" i="1"/>
  <c r="Q58" i="1" s="1"/>
  <c r="AC31" i="1"/>
  <c r="AC56" i="1" s="1"/>
  <c r="AC58" i="1" s="1"/>
  <c r="K24" i="1"/>
  <c r="E28" i="1" l="1"/>
  <c r="E29" i="1"/>
  <c r="K25" i="1"/>
  <c r="K26" i="1"/>
  <c r="K31" i="1" s="1"/>
  <c r="K56" i="1" s="1"/>
  <c r="K58" i="1" s="1"/>
  <c r="E31" i="1" l="1"/>
  <c r="E56" i="1"/>
  <c r="E58" i="1" s="1"/>
</calcChain>
</file>

<file path=xl/sharedStrings.xml><?xml version="1.0" encoding="utf-8"?>
<sst xmlns="http://schemas.openxmlformats.org/spreadsheetml/2006/main" count="165" uniqueCount="54">
  <si>
    <t>TOTAL</t>
  </si>
  <si>
    <t>IMPUESTOS E IMSS (estimado)</t>
  </si>
  <si>
    <t>LIQUIDEZ REAL</t>
  </si>
  <si>
    <t>IMSS (ESTIMADO)</t>
  </si>
  <si>
    <t xml:space="preserve"> IMSS (ESTIMADO)</t>
  </si>
  <si>
    <t>NOMINAS  (estimado)</t>
  </si>
  <si>
    <t>IMPUESTOS - IMSS</t>
  </si>
  <si>
    <t>CARTERA NACIONAL</t>
  </si>
  <si>
    <t xml:space="preserve">IMPUESTOS </t>
  </si>
  <si>
    <t xml:space="preserve">IMSS  (ESTIMADO) </t>
  </si>
  <si>
    <t>IMPUESTOS E IMSS  (ESTIMADO)</t>
  </si>
  <si>
    <t>CORTES Y FLETES</t>
  </si>
  <si>
    <t xml:space="preserve">CORTES Y FLETES </t>
  </si>
  <si>
    <t xml:space="preserve">NOMINAS -  (Estimado)  </t>
  </si>
  <si>
    <t>CARTERA INTERNAL.</t>
  </si>
  <si>
    <t xml:space="preserve">NOMINAS -  AGUINALDO (Estimado)  </t>
  </si>
  <si>
    <t xml:space="preserve">NOMINA 2 SEMANAS-  (Estimado) </t>
  </si>
  <si>
    <t xml:space="preserve">PROYECTOS </t>
  </si>
  <si>
    <t>PROVEEDORES</t>
  </si>
  <si>
    <t>DEUDAS</t>
  </si>
  <si>
    <t xml:space="preserve">PROVEEDORES </t>
  </si>
  <si>
    <t>BANCOS</t>
  </si>
  <si>
    <t xml:space="preserve">FRUTA </t>
  </si>
  <si>
    <t>FRUTA   (ESTIMADO)</t>
  </si>
  <si>
    <t>FRUTA        (ESTIMADO)</t>
  </si>
  <si>
    <t>USD</t>
  </si>
  <si>
    <t>MX</t>
  </si>
  <si>
    <t>CONCEPTO</t>
  </si>
  <si>
    <t>OBLIGACIONES A LIQUIDAR</t>
  </si>
  <si>
    <t xml:space="preserve">OBLIGACIONES A LIQUIDAR </t>
  </si>
  <si>
    <t>VILLITA FRESH FOOD SAPI DE CV</t>
  </si>
  <si>
    <t>CARTERA INTERNACIONAL</t>
  </si>
  <si>
    <t>LIQUIDEZ INMEDIATA</t>
  </si>
  <si>
    <t>Cortes y Fletes</t>
  </si>
  <si>
    <t>Proyectos</t>
  </si>
  <si>
    <t>Proveedores   (dólares)</t>
  </si>
  <si>
    <t>Proveedores (dólares)</t>
  </si>
  <si>
    <t>Proveedores</t>
  </si>
  <si>
    <t>Dolares</t>
  </si>
  <si>
    <t>Proveedores     (pesos)</t>
  </si>
  <si>
    <t>Proveedores  (pesos)</t>
  </si>
  <si>
    <t>Fruta</t>
  </si>
  <si>
    <t>Pesos</t>
  </si>
  <si>
    <t>Euros</t>
  </si>
  <si>
    <t>Saldo: pago IMSS y nomina</t>
  </si>
  <si>
    <t>Fondo de Inversion</t>
  </si>
  <si>
    <t xml:space="preserve">Saldo </t>
  </si>
  <si>
    <t xml:space="preserve">LIQUIDEZ REAL </t>
  </si>
  <si>
    <t>AVOSECTOR SAPI DE CV</t>
  </si>
  <si>
    <t>TRANSPORTES REFRIGERADOS MERCURIO SA DE CV</t>
  </si>
  <si>
    <t>EMPACADORA AGROEXPORT, S.A. DE C.V.</t>
  </si>
  <si>
    <r>
      <t xml:space="preserve">Agroexport Internacional </t>
    </r>
    <r>
      <rPr>
        <b/>
        <i/>
        <sz val="12"/>
        <rFont val="Arial"/>
        <family val="2"/>
      </rPr>
      <t>/ Sucursal Acatlan, Jalisco</t>
    </r>
  </si>
  <si>
    <r>
      <t xml:space="preserve">Agroexport Internacional </t>
    </r>
    <r>
      <rPr>
        <b/>
        <i/>
        <sz val="12"/>
        <rFont val="Arial"/>
        <family val="2"/>
      </rPr>
      <t>/ Sucursal Uruapan, Michoacan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</si>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</sst>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00_-;\-* #,##0.0000_-;_-* &quot;-&quot;??_-;_-@_-"/>
    <numFmt numFmtId="165" formatCode="&quot;$&quot;\ \ #,##0.00;[Red]\-&quot;$&quot;#,##0.00"/>
    <numFmt numFmtId="166" formatCode="#,##0.00_ ;[Red]\-#,##0.00\ "/>
    <numFmt numFmtId="167" formatCode="[$-F800]dddd\,\ mmmm\ dd\,\ yyyy"/>
  </numFmts>
  <fonts count="26" x14ac:knownFonts="1">
    <font>
      <sz val="10"/>
      <name val="Arial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Times New Roman"/>
      <family val="1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b/>
      <sz val="12"/>
      <color rgb="FF3787AF"/>
      <name val="Arial"/>
      <family val="2"/>
    </font>
    <font>
      <b/>
      <sz val="11"/>
      <color theme="5" tint="-0.249977111117893"/>
      <name val="Arial"/>
      <family val="2"/>
    </font>
    <font>
      <sz val="11"/>
      <name val="Arial"/>
      <family val="2"/>
    </font>
    <font>
      <sz val="12"/>
      <color theme="1"/>
      <name val="Arial Narrow"/>
      <family val="2"/>
    </font>
    <font>
      <b/>
      <sz val="12"/>
      <color theme="5" tint="-0.249977111117893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FBF7A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165" fontId="2" fillId="0" borderId="0"/>
    <xf numFmtId="43" fontId="22" fillId="0" borderId="0" applyFont="0" applyFill="0" applyBorder="0" applyAlignment="0" applyProtection="0"/>
  </cellStyleXfs>
  <cellXfs count="421">
    <xf numFmtId="0" fontId="0" fillId="0" borderId="0" xfId="0"/>
    <xf numFmtId="43" fontId="3" fillId="0" borderId="0" xfId="1" applyFont="1" applyProtection="1"/>
    <xf numFmtId="43" fontId="3" fillId="3" borderId="0" xfId="1" applyFont="1" applyFill="1" applyProtection="1"/>
    <xf numFmtId="43" fontId="4" fillId="0" borderId="0" xfId="1" applyFont="1" applyProtection="1"/>
    <xf numFmtId="43" fontId="4" fillId="3" borderId="0" xfId="1" applyFont="1" applyFill="1" applyProtection="1"/>
    <xf numFmtId="43" fontId="6" fillId="3" borderId="0" xfId="1" applyFont="1" applyFill="1" applyProtection="1"/>
    <xf numFmtId="43" fontId="6" fillId="3" borderId="0" xfId="1" applyFont="1" applyFill="1" applyBorder="1" applyAlignment="1" applyProtection="1">
      <alignment horizontal="left"/>
    </xf>
    <xf numFmtId="43" fontId="7" fillId="3" borderId="0" xfId="1" applyFont="1" applyFill="1" applyProtection="1"/>
    <xf numFmtId="43" fontId="3" fillId="3" borderId="1" xfId="1" applyFont="1" applyFill="1" applyBorder="1" applyProtection="1"/>
    <xf numFmtId="43" fontId="3" fillId="3" borderId="2" xfId="1" applyFont="1" applyFill="1" applyBorder="1" applyProtection="1"/>
    <xf numFmtId="43" fontId="3" fillId="3" borderId="3" xfId="1" applyFont="1" applyFill="1" applyBorder="1" applyProtection="1"/>
    <xf numFmtId="43" fontId="3" fillId="0" borderId="1" xfId="1" applyFont="1" applyFill="1" applyBorder="1" applyProtection="1"/>
    <xf numFmtId="43" fontId="3" fillId="0" borderId="2" xfId="1" applyFont="1" applyFill="1" applyBorder="1" applyProtection="1"/>
    <xf numFmtId="43" fontId="3" fillId="0" borderId="3" xfId="1" applyFont="1" applyFill="1" applyBorder="1" applyProtection="1"/>
    <xf numFmtId="43" fontId="4" fillId="0" borderId="1" xfId="1" applyFont="1" applyFill="1" applyBorder="1" applyProtection="1"/>
    <xf numFmtId="43" fontId="4" fillId="0" borderId="2" xfId="1" applyFont="1" applyFill="1" applyBorder="1" applyProtection="1"/>
    <xf numFmtId="43" fontId="4" fillId="3" borderId="9" xfId="1" applyFont="1" applyFill="1" applyBorder="1"/>
    <xf numFmtId="43" fontId="4" fillId="3" borderId="0" xfId="1" applyFont="1" applyFill="1" applyBorder="1"/>
    <xf numFmtId="43" fontId="8" fillId="3" borderId="10" xfId="1" applyFont="1" applyFill="1" applyBorder="1" applyProtection="1"/>
    <xf numFmtId="43" fontId="8" fillId="0" borderId="11" xfId="1" applyFont="1" applyBorder="1" applyAlignment="1" applyProtection="1">
      <alignment horizontal="right"/>
    </xf>
    <xf numFmtId="43" fontId="4" fillId="0" borderId="9" xfId="1" applyFont="1" applyFill="1" applyBorder="1"/>
    <xf numFmtId="43" fontId="4" fillId="0" borderId="0" xfId="1" applyFont="1" applyFill="1" applyBorder="1"/>
    <xf numFmtId="43" fontId="8" fillId="0" borderId="10" xfId="1" applyFont="1" applyFill="1" applyBorder="1" applyProtection="1"/>
    <xf numFmtId="43" fontId="8" fillId="0" borderId="11" xfId="1" applyFont="1" applyFill="1" applyBorder="1" applyAlignment="1" applyProtection="1">
      <alignment horizontal="right"/>
    </xf>
    <xf numFmtId="43" fontId="3" fillId="0" borderId="9" xfId="1" applyFont="1" applyFill="1" applyBorder="1" applyProtection="1"/>
    <xf numFmtId="43" fontId="3" fillId="0" borderId="0" xfId="1" applyFont="1" applyFill="1" applyBorder="1" applyProtection="1"/>
    <xf numFmtId="40" fontId="4" fillId="0" borderId="9" xfId="1" applyNumberFormat="1" applyFont="1" applyFill="1" applyBorder="1" applyProtection="1"/>
    <xf numFmtId="43" fontId="4" fillId="0" borderId="0" xfId="1" applyFont="1" applyFill="1" applyBorder="1" applyAlignment="1" applyProtection="1">
      <alignment horizontal="left"/>
    </xf>
    <xf numFmtId="43" fontId="8" fillId="0" borderId="12" xfId="1" applyFont="1" applyFill="1" applyBorder="1" applyAlignment="1" applyProtection="1">
      <alignment horizontal="right"/>
    </xf>
    <xf numFmtId="10" fontId="3" fillId="3" borderId="0" xfId="2" applyNumberFormat="1" applyFont="1" applyFill="1" applyProtection="1"/>
    <xf numFmtId="40" fontId="4" fillId="3" borderId="9" xfId="1" applyNumberFormat="1" applyFont="1" applyFill="1" applyBorder="1" applyProtection="1"/>
    <xf numFmtId="43" fontId="4" fillId="3" borderId="0" xfId="1" applyFont="1" applyFill="1" applyBorder="1" applyAlignment="1" applyProtection="1">
      <alignment horizontal="left"/>
    </xf>
    <xf numFmtId="40" fontId="4" fillId="3" borderId="9" xfId="1" applyNumberFormat="1" applyFont="1" applyFill="1" applyBorder="1"/>
    <xf numFmtId="43" fontId="4" fillId="3" borderId="0" xfId="1" applyFont="1" applyFill="1" applyBorder="1" applyAlignment="1">
      <alignment horizontal="left"/>
    </xf>
    <xf numFmtId="43" fontId="8" fillId="0" borderId="10" xfId="1" applyFont="1" applyBorder="1"/>
    <xf numFmtId="43" fontId="9" fillId="0" borderId="11" xfId="1" applyFont="1" applyBorder="1" applyAlignment="1">
      <alignment horizontal="center"/>
    </xf>
    <xf numFmtId="40" fontId="4" fillId="0" borderId="9" xfId="1" applyNumberFormat="1" applyFont="1" applyFill="1" applyBorder="1"/>
    <xf numFmtId="43" fontId="4" fillId="0" borderId="0" xfId="1" applyFont="1" applyFill="1" applyBorder="1" applyAlignment="1">
      <alignment horizontal="left"/>
    </xf>
    <xf numFmtId="43" fontId="8" fillId="0" borderId="10" xfId="1" applyFont="1" applyFill="1" applyBorder="1"/>
    <xf numFmtId="43" fontId="9" fillId="0" borderId="11" xfId="1" applyFont="1" applyFill="1" applyBorder="1" applyAlignment="1">
      <alignment horizontal="center"/>
    </xf>
    <xf numFmtId="43" fontId="9" fillId="0" borderId="11" xfId="1" applyFont="1" applyFill="1" applyBorder="1" applyAlignment="1" applyProtection="1">
      <alignment horizontal="center"/>
    </xf>
    <xf numFmtId="43" fontId="4" fillId="0" borderId="13" xfId="1" applyFont="1" applyFill="1" applyBorder="1" applyProtection="1"/>
    <xf numFmtId="43" fontId="3" fillId="0" borderId="12" xfId="1" applyFont="1" applyFill="1" applyBorder="1" applyProtection="1"/>
    <xf numFmtId="43" fontId="3" fillId="0" borderId="10" xfId="1" applyFont="1" applyFill="1" applyBorder="1" applyProtection="1"/>
    <xf numFmtId="43" fontId="4" fillId="0" borderId="10" xfId="1" applyFont="1" applyBorder="1"/>
    <xf numFmtId="43" fontId="3" fillId="0" borderId="11" xfId="1" applyFont="1" applyBorder="1"/>
    <xf numFmtId="43" fontId="4" fillId="0" borderId="10" xfId="1" applyFont="1" applyFill="1" applyBorder="1"/>
    <xf numFmtId="43" fontId="3" fillId="0" borderId="11" xfId="1" applyFont="1" applyFill="1" applyBorder="1"/>
    <xf numFmtId="43" fontId="4" fillId="0" borderId="10" xfId="1" applyFont="1" applyFill="1" applyBorder="1" applyProtection="1"/>
    <xf numFmtId="43" fontId="3" fillId="0" borderId="11" xfId="1" applyFont="1" applyFill="1" applyBorder="1" applyProtection="1"/>
    <xf numFmtId="43" fontId="10" fillId="3" borderId="0" xfId="1" applyFont="1" applyFill="1" applyBorder="1" applyAlignment="1" applyProtection="1"/>
    <xf numFmtId="43" fontId="4" fillId="0" borderId="11" xfId="1" applyFont="1" applyFill="1" applyBorder="1" applyProtection="1"/>
    <xf numFmtId="43" fontId="3" fillId="3" borderId="9" xfId="1" applyFont="1" applyFill="1" applyBorder="1" applyProtection="1"/>
    <xf numFmtId="43" fontId="3" fillId="3" borderId="0" xfId="1" applyFont="1" applyFill="1" applyBorder="1" applyProtection="1"/>
    <xf numFmtId="43" fontId="4" fillId="0" borderId="13" xfId="1" applyFont="1" applyBorder="1"/>
    <xf numFmtId="43" fontId="9" fillId="0" borderId="12" xfId="1" applyFont="1" applyBorder="1"/>
    <xf numFmtId="43" fontId="4" fillId="0" borderId="13" xfId="1" applyFont="1" applyFill="1" applyBorder="1"/>
    <xf numFmtId="43" fontId="9" fillId="0" borderId="12" xfId="1" applyFont="1" applyFill="1" applyBorder="1"/>
    <xf numFmtId="43" fontId="9" fillId="0" borderId="12" xfId="1" applyFont="1" applyFill="1" applyBorder="1" applyProtection="1"/>
    <xf numFmtId="43" fontId="9" fillId="0" borderId="11" xfId="1" applyFont="1" applyFill="1" applyBorder="1" applyProtection="1"/>
    <xf numFmtId="43" fontId="10" fillId="0" borderId="0" xfId="1" applyFont="1" applyFill="1" applyBorder="1" applyAlignment="1" applyProtection="1"/>
    <xf numFmtId="40" fontId="4" fillId="0" borderId="14" xfId="1" applyNumberFormat="1" applyFont="1" applyBorder="1" applyProtection="1"/>
    <xf numFmtId="43" fontId="3" fillId="0" borderId="15" xfId="1" applyFont="1" applyBorder="1" applyAlignment="1">
      <alignment horizontal="left"/>
    </xf>
    <xf numFmtId="43" fontId="3" fillId="0" borderId="12" xfId="1" applyFont="1" applyFill="1" applyBorder="1"/>
    <xf numFmtId="40" fontId="4" fillId="0" borderId="14" xfId="1" applyNumberFormat="1" applyFont="1" applyFill="1" applyBorder="1" applyProtection="1"/>
    <xf numFmtId="43" fontId="4" fillId="0" borderId="15" xfId="1" applyFont="1" applyFill="1" applyBorder="1" applyAlignment="1">
      <alignment horizontal="left"/>
    </xf>
    <xf numFmtId="43" fontId="4" fillId="0" borderId="15" xfId="1" applyFont="1" applyFill="1" applyBorder="1" applyAlignment="1" applyProtection="1">
      <alignment horizontal="left"/>
    </xf>
    <xf numFmtId="43" fontId="4" fillId="0" borderId="12" xfId="1" applyFont="1" applyFill="1" applyBorder="1" applyProtection="1"/>
    <xf numFmtId="40" fontId="4" fillId="0" borderId="14" xfId="1" applyNumberFormat="1" applyFont="1" applyBorder="1"/>
    <xf numFmtId="40" fontId="4" fillId="0" borderId="14" xfId="1" applyNumberFormat="1" applyFont="1" applyFill="1" applyBorder="1"/>
    <xf numFmtId="43" fontId="3" fillId="0" borderId="15" xfId="1" applyFont="1" applyFill="1" applyBorder="1" applyAlignment="1">
      <alignment horizontal="left"/>
    </xf>
    <xf numFmtId="43" fontId="3" fillId="0" borderId="15" xfId="1" applyFont="1" applyFill="1" applyBorder="1" applyAlignment="1" applyProtection="1">
      <alignment horizontal="left"/>
    </xf>
    <xf numFmtId="43" fontId="11" fillId="0" borderId="0" xfId="1" quotePrefix="1" applyFont="1" applyFill="1" applyBorder="1"/>
    <xf numFmtId="43" fontId="3" fillId="0" borderId="0" xfId="1" applyFont="1" applyFill="1" applyProtection="1"/>
    <xf numFmtId="43" fontId="11" fillId="0" borderId="10" xfId="4" applyNumberFormat="1" applyFont="1" applyFill="1" applyBorder="1" applyProtection="1"/>
    <xf numFmtId="43" fontId="4" fillId="0" borderId="11" xfId="1" applyFont="1" applyBorder="1" applyProtection="1"/>
    <xf numFmtId="43" fontId="4" fillId="0" borderId="15" xfId="1" applyFont="1" applyBorder="1" applyAlignment="1">
      <alignment horizontal="left"/>
    </xf>
    <xf numFmtId="43" fontId="11" fillId="0" borderId="10" xfId="4" applyNumberFormat="1" applyFont="1" applyBorder="1"/>
    <xf numFmtId="43" fontId="11" fillId="0" borderId="0" xfId="4" quotePrefix="1" applyNumberFormat="1" applyFont="1" applyBorder="1"/>
    <xf numFmtId="43" fontId="12" fillId="0" borderId="10" xfId="4" applyNumberFormat="1" applyFill="1" applyBorder="1"/>
    <xf numFmtId="43" fontId="11" fillId="0" borderId="0" xfId="4" quotePrefix="1" applyNumberFormat="1" applyFont="1" applyFill="1"/>
    <xf numFmtId="43" fontId="11" fillId="0" borderId="10" xfId="4" applyNumberFormat="1" applyFont="1" applyFill="1" applyBorder="1"/>
    <xf numFmtId="43" fontId="11" fillId="0" borderId="10" xfId="4" quotePrefix="1" applyNumberFormat="1" applyFont="1" applyFill="1" applyBorder="1" applyProtection="1"/>
    <xf numFmtId="43" fontId="11" fillId="0" borderId="0" xfId="1" quotePrefix="1" applyFont="1" applyFill="1"/>
    <xf numFmtId="43" fontId="12" fillId="0" borderId="10" xfId="4" quotePrefix="1" applyNumberFormat="1" applyFill="1" applyBorder="1"/>
    <xf numFmtId="43" fontId="11" fillId="0" borderId="0" xfId="4" applyNumberFormat="1" applyFont="1" applyFill="1"/>
    <xf numFmtId="43" fontId="4" fillId="0" borderId="1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0" xfId="1" applyFont="1" applyFill="1" applyBorder="1" applyAlignment="1" applyProtection="1">
      <alignment horizontal="center"/>
    </xf>
    <xf numFmtId="43" fontId="4" fillId="0" borderId="11" xfId="1" applyFont="1" applyFill="1" applyBorder="1" applyAlignment="1" applyProtection="1">
      <alignment horizontal="center"/>
    </xf>
    <xf numFmtId="43" fontId="4" fillId="0" borderId="9" xfId="1" applyFont="1" applyFill="1" applyBorder="1" applyProtection="1"/>
    <xf numFmtId="43" fontId="4" fillId="0" borderId="0" xfId="1" applyFont="1" applyFill="1" applyBorder="1" applyProtection="1"/>
    <xf numFmtId="43" fontId="4" fillId="3" borderId="9" xfId="1" applyFont="1" applyFill="1" applyBorder="1" applyProtection="1"/>
    <xf numFmtId="43" fontId="4" fillId="3" borderId="0" xfId="1" applyFont="1" applyFill="1" applyBorder="1" applyProtection="1"/>
    <xf numFmtId="43" fontId="9" fillId="0" borderId="0" xfId="1" applyFont="1" applyProtection="1"/>
    <xf numFmtId="43" fontId="9" fillId="3" borderId="0" xfId="1" applyFont="1" applyFill="1" applyProtection="1"/>
    <xf numFmtId="43" fontId="8" fillId="0" borderId="14" xfId="1" applyFont="1" applyBorder="1"/>
    <xf numFmtId="43" fontId="8" fillId="0" borderId="14" xfId="1" applyFont="1" applyFill="1" applyBorder="1"/>
    <xf numFmtId="43" fontId="8" fillId="0" borderId="14" xfId="1" applyFont="1" applyFill="1" applyBorder="1" applyProtection="1"/>
    <xf numFmtId="43" fontId="8" fillId="0" borderId="0" xfId="1" applyFont="1" applyFill="1" applyBorder="1" applyProtection="1"/>
    <xf numFmtId="43" fontId="9" fillId="0" borderId="0" xfId="1" applyFont="1" applyFill="1" applyProtection="1"/>
    <xf numFmtId="43" fontId="8" fillId="3" borderId="0" xfId="1" applyFont="1" applyFill="1" applyBorder="1" applyProtection="1"/>
    <xf numFmtId="43" fontId="4" fillId="3" borderId="10" xfId="1" applyFont="1" applyFill="1" applyBorder="1"/>
    <xf numFmtId="43" fontId="4" fillId="0" borderId="10" xfId="1" applyFont="1" applyFill="1" applyBorder="1" applyAlignment="1"/>
    <xf numFmtId="43" fontId="14" fillId="0" borderId="14" xfId="1" applyFont="1" applyFill="1" applyBorder="1" applyAlignment="1" applyProtection="1"/>
    <xf numFmtId="43" fontId="14" fillId="0" borderId="10" xfId="1" applyFont="1" applyFill="1" applyBorder="1" applyAlignment="1" applyProtection="1"/>
    <xf numFmtId="43" fontId="4" fillId="0" borderId="10" xfId="1" applyFont="1" applyFill="1" applyBorder="1" applyAlignment="1" applyProtection="1"/>
    <xf numFmtId="43" fontId="4" fillId="0" borderId="19" xfId="1" applyFont="1" applyFill="1" applyBorder="1" applyAlignment="1" applyProtection="1"/>
    <xf numFmtId="43" fontId="4" fillId="0" borderId="14" xfId="1" applyFont="1" applyFill="1" applyBorder="1"/>
    <xf numFmtId="4" fontId="15" fillId="0" borderId="10" xfId="5" applyNumberFormat="1" applyFont="1" applyFill="1" applyBorder="1" applyAlignment="1" applyProtection="1">
      <alignment vertical="center"/>
    </xf>
    <xf numFmtId="43" fontId="4" fillId="0" borderId="10" xfId="1" applyFont="1" applyFill="1" applyBorder="1" applyAlignment="1" applyProtection="1">
      <alignment horizontal="right"/>
    </xf>
    <xf numFmtId="43" fontId="4" fillId="0" borderId="14" xfId="1" applyFont="1" applyFill="1" applyBorder="1" applyProtection="1"/>
    <xf numFmtId="43" fontId="4" fillId="0" borderId="15" xfId="1" applyFont="1" applyFill="1" applyBorder="1" applyProtection="1"/>
    <xf numFmtId="43" fontId="4" fillId="0" borderId="15" xfId="1" applyFont="1" applyFill="1" applyBorder="1" applyAlignment="1" applyProtection="1">
      <alignment horizontal="right"/>
    </xf>
    <xf numFmtId="43" fontId="15" fillId="0" borderId="10" xfId="1" applyFont="1" applyFill="1" applyBorder="1" applyAlignment="1" applyProtection="1">
      <alignment horizontal="right" vertical="center" indent="1"/>
    </xf>
    <xf numFmtId="43" fontId="4" fillId="0" borderId="15" xfId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43" fontId="4" fillId="0" borderId="19" xfId="1" applyFont="1" applyFill="1" applyBorder="1" applyAlignment="1" applyProtection="1">
      <alignment horizontal="center"/>
    </xf>
    <xf numFmtId="43" fontId="4" fillId="0" borderId="19" xfId="1" applyFont="1" applyFill="1" applyBorder="1" applyAlignment="1"/>
    <xf numFmtId="4" fontId="15" fillId="0" borderId="10" xfId="6" applyNumberFormat="1" applyFont="1" applyFill="1" applyBorder="1" applyAlignment="1">
      <alignment vertical="center"/>
    </xf>
    <xf numFmtId="43" fontId="10" fillId="3" borderId="0" xfId="1" applyFont="1" applyFill="1" applyBorder="1" applyAlignment="1" applyProtection="1">
      <alignment horizontal="center" vertical="center"/>
    </xf>
    <xf numFmtId="43" fontId="10" fillId="0" borderId="0" xfId="1" applyFont="1" applyFill="1" applyBorder="1" applyAlignment="1" applyProtection="1">
      <alignment horizontal="center" vertical="center"/>
    </xf>
    <xf numFmtId="4" fontId="15" fillId="0" borderId="10" xfId="6" applyNumberFormat="1" applyFont="1" applyFill="1" applyBorder="1" applyAlignment="1" applyProtection="1">
      <alignment vertical="center"/>
    </xf>
    <xf numFmtId="43" fontId="3" fillId="3" borderId="10" xfId="1" applyFont="1" applyFill="1" applyBorder="1" applyProtection="1"/>
    <xf numFmtId="43" fontId="15" fillId="0" borderId="10" xfId="1" applyFont="1" applyFill="1" applyBorder="1"/>
    <xf numFmtId="43" fontId="13" fillId="0" borderId="14" xfId="1" applyFont="1" applyFill="1" applyBorder="1" applyAlignment="1" applyProtection="1"/>
    <xf numFmtId="43" fontId="13" fillId="0" borderId="10" xfId="1" applyFont="1" applyFill="1" applyBorder="1" applyAlignment="1" applyProtection="1"/>
    <xf numFmtId="43" fontId="13" fillId="0" borderId="19" xfId="1" applyFont="1" applyFill="1" applyBorder="1" applyAlignment="1" applyProtection="1"/>
    <xf numFmtId="43" fontId="17" fillId="0" borderId="10" xfId="1" applyFont="1" applyFill="1" applyBorder="1" applyAlignment="1" applyProtection="1"/>
    <xf numFmtId="43" fontId="3" fillId="0" borderId="9" xfId="1" applyFont="1" applyBorder="1" applyProtection="1"/>
    <xf numFmtId="164" fontId="4" fillId="0" borderId="10" xfId="1" applyNumberFormat="1" applyFont="1" applyFill="1" applyBorder="1"/>
    <xf numFmtId="43" fontId="3" fillId="0" borderId="10" xfId="1" applyFont="1" applyFill="1" applyBorder="1" applyAlignment="1" applyProtection="1"/>
    <xf numFmtId="43" fontId="3" fillId="0" borderId="22" xfId="1" applyFont="1" applyFill="1" applyBorder="1" applyAlignment="1" applyProtection="1"/>
    <xf numFmtId="43" fontId="4" fillId="0" borderId="14" xfId="1" applyFont="1" applyBorder="1"/>
    <xf numFmtId="164" fontId="4" fillId="0" borderId="10" xfId="1" applyNumberFormat="1" applyFont="1" applyFill="1" applyBorder="1" applyProtection="1"/>
    <xf numFmtId="166" fontId="15" fillId="0" borderId="10" xfId="7" applyNumberFormat="1" applyFont="1" applyFill="1" applyBorder="1" applyAlignment="1" applyProtection="1">
      <alignment vertical="center"/>
    </xf>
    <xf numFmtId="164" fontId="4" fillId="3" borderId="0" xfId="1" applyNumberFormat="1" applyFont="1" applyFill="1" applyBorder="1"/>
    <xf numFmtId="4" fontId="15" fillId="3" borderId="0" xfId="6" applyNumberFormat="1" applyFont="1" applyFill="1" applyBorder="1" applyAlignment="1">
      <alignment vertical="center"/>
    </xf>
    <xf numFmtId="43" fontId="4" fillId="3" borderId="0" xfId="1" applyFont="1" applyFill="1" applyBorder="1" applyAlignment="1">
      <alignment horizontal="right"/>
    </xf>
    <xf numFmtId="43" fontId="4" fillId="3" borderId="0" xfId="1" applyFont="1" applyFill="1" applyBorder="1" applyAlignment="1"/>
    <xf numFmtId="43" fontId="18" fillId="0" borderId="10" xfId="1" applyFont="1" applyFill="1" applyBorder="1" applyProtection="1"/>
    <xf numFmtId="43" fontId="4" fillId="0" borderId="15" xfId="1" applyFont="1" applyFill="1" applyBorder="1" applyAlignment="1" applyProtection="1">
      <alignment horizontal="center"/>
    </xf>
    <xf numFmtId="43" fontId="15" fillId="0" borderId="14" xfId="1" applyFont="1" applyFill="1" applyBorder="1" applyProtection="1"/>
    <xf numFmtId="43" fontId="13" fillId="0" borderId="14" xfId="1" applyFont="1" applyBorder="1" applyAlignment="1" applyProtection="1">
      <alignment horizontal="center"/>
    </xf>
    <xf numFmtId="43" fontId="13" fillId="0" borderId="10" xfId="1" applyFont="1" applyBorder="1" applyAlignment="1" applyProtection="1">
      <alignment horizontal="center"/>
    </xf>
    <xf numFmtId="43" fontId="13" fillId="0" borderId="15" xfId="1" applyFont="1" applyBorder="1" applyAlignment="1" applyProtection="1">
      <alignment horizontal="center"/>
    </xf>
    <xf numFmtId="43" fontId="13" fillId="0" borderId="19" xfId="1" applyFont="1" applyBorder="1" applyAlignment="1" applyProtection="1">
      <alignment horizontal="center"/>
    </xf>
    <xf numFmtId="43" fontId="13" fillId="0" borderId="19" xfId="1" applyFont="1" applyFill="1" applyBorder="1" applyAlignment="1" applyProtection="1">
      <alignment horizontal="center"/>
    </xf>
    <xf numFmtId="43" fontId="13" fillId="0" borderId="14" xfId="1" applyFont="1" applyFill="1" applyBorder="1" applyAlignment="1" applyProtection="1">
      <alignment horizontal="center"/>
    </xf>
    <xf numFmtId="43" fontId="13" fillId="0" borderId="10" xfId="1" applyFont="1" applyFill="1" applyBorder="1" applyAlignment="1" applyProtection="1">
      <alignment horizontal="center"/>
    </xf>
    <xf numFmtId="43" fontId="4" fillId="4" borderId="14" xfId="1" applyFont="1" applyFill="1" applyBorder="1"/>
    <xf numFmtId="43" fontId="4" fillId="3" borderId="18" xfId="1" applyFont="1" applyFill="1" applyBorder="1" applyAlignment="1"/>
    <xf numFmtId="43" fontId="4" fillId="3" borderId="19" xfId="1" applyFont="1" applyFill="1" applyBorder="1" applyAlignment="1"/>
    <xf numFmtId="43" fontId="4" fillId="0" borderId="18" xfId="1" applyFont="1" applyFill="1" applyBorder="1" applyAlignment="1"/>
    <xf numFmtId="43" fontId="4" fillId="4" borderId="14" xfId="1" applyFont="1" applyFill="1" applyBorder="1" applyProtection="1"/>
    <xf numFmtId="43" fontId="4" fillId="0" borderId="27" xfId="1" applyFont="1" applyFill="1" applyBorder="1" applyAlignment="1" applyProtection="1"/>
    <xf numFmtId="43" fontId="4" fillId="0" borderId="15" xfId="1" applyFont="1" applyFill="1" applyBorder="1" applyAlignment="1" applyProtection="1"/>
    <xf numFmtId="43" fontId="4" fillId="3" borderId="18" xfId="1" applyFont="1" applyFill="1" applyBorder="1" applyAlignment="1" applyProtection="1"/>
    <xf numFmtId="43" fontId="4" fillId="3" borderId="19" xfId="1" applyFont="1" applyFill="1" applyBorder="1" applyAlignment="1" applyProtection="1"/>
    <xf numFmtId="43" fontId="4" fillId="3" borderId="27" xfId="1" applyFont="1" applyFill="1" applyBorder="1" applyAlignment="1">
      <alignment horizontal="left"/>
    </xf>
    <xf numFmtId="43" fontId="4" fillId="3" borderId="21" xfId="1" applyFont="1" applyFill="1" applyBorder="1" applyAlignment="1">
      <alignment horizontal="left"/>
    </xf>
    <xf numFmtId="43" fontId="8" fillId="0" borderId="24" xfId="1" applyFont="1" applyFill="1" applyBorder="1"/>
    <xf numFmtId="43" fontId="4" fillId="0" borderId="27" xfId="1" applyFont="1" applyFill="1" applyBorder="1"/>
    <xf numFmtId="43" fontId="4" fillId="0" borderId="18" xfId="1" applyFont="1" applyFill="1" applyBorder="1" applyAlignment="1">
      <alignment horizontal="left"/>
    </xf>
    <xf numFmtId="43" fontId="4" fillId="0" borderId="19" xfId="1" applyFont="1" applyFill="1" applyBorder="1" applyAlignment="1">
      <alignment horizontal="left"/>
    </xf>
    <xf numFmtId="43" fontId="8" fillId="0" borderId="24" xfId="1" applyFont="1" applyFill="1" applyBorder="1" applyProtection="1"/>
    <xf numFmtId="43" fontId="4" fillId="0" borderId="27" xfId="1" applyFont="1" applyFill="1" applyBorder="1" applyProtection="1"/>
    <xf numFmtId="43" fontId="4" fillId="0" borderId="27" xfId="1" applyFont="1" applyFill="1" applyBorder="1" applyAlignment="1" applyProtection="1">
      <alignment horizontal="left"/>
    </xf>
    <xf numFmtId="43" fontId="4" fillId="0" borderId="20" xfId="1" applyFont="1" applyFill="1" applyBorder="1" applyAlignment="1" applyProtection="1">
      <alignment horizontal="left"/>
    </xf>
    <xf numFmtId="43" fontId="4" fillId="3" borderId="18" xfId="1" applyFont="1" applyFill="1" applyBorder="1" applyAlignment="1">
      <alignment horizontal="left"/>
    </xf>
    <xf numFmtId="43" fontId="4" fillId="3" borderId="19" xfId="1" applyFont="1" applyFill="1" applyBorder="1" applyAlignment="1">
      <alignment horizontal="left"/>
    </xf>
    <xf numFmtId="43" fontId="4" fillId="3" borderId="27" xfId="1" applyFont="1" applyFill="1" applyBorder="1" applyAlignment="1" applyProtection="1">
      <alignment horizontal="left"/>
    </xf>
    <xf numFmtId="43" fontId="4" fillId="3" borderId="21" xfId="1" applyFont="1" applyFill="1" applyBorder="1" applyAlignment="1" applyProtection="1">
      <alignment horizontal="left"/>
    </xf>
    <xf numFmtId="43" fontId="4" fillId="3" borderId="15" xfId="1" applyFont="1" applyFill="1" applyBorder="1"/>
    <xf numFmtId="43" fontId="4" fillId="3" borderId="18" xfId="1" applyFont="1" applyFill="1" applyBorder="1"/>
    <xf numFmtId="43" fontId="4" fillId="0" borderId="18" xfId="1" applyFont="1" applyFill="1" applyBorder="1"/>
    <xf numFmtId="43" fontId="4" fillId="0" borderId="19" xfId="1" applyFont="1" applyFill="1" applyBorder="1" applyAlignment="1" applyProtection="1">
      <alignment horizontal="left"/>
    </xf>
    <xf numFmtId="43" fontId="4" fillId="0" borderId="18" xfId="1" applyFont="1" applyFill="1" applyBorder="1" applyProtection="1"/>
    <xf numFmtId="43" fontId="4" fillId="0" borderId="18" xfId="1" applyFont="1" applyFill="1" applyBorder="1" applyAlignment="1" applyProtection="1">
      <alignment horizontal="left"/>
    </xf>
    <xf numFmtId="43" fontId="4" fillId="3" borderId="15" xfId="1" applyFont="1" applyFill="1" applyBorder="1" applyProtection="1"/>
    <xf numFmtId="43" fontId="4" fillId="3" borderId="18" xfId="1" applyFont="1" applyFill="1" applyBorder="1" applyProtection="1"/>
    <xf numFmtId="43" fontId="10" fillId="3" borderId="0" xfId="1" applyFont="1" applyFill="1" applyBorder="1" applyAlignment="1" applyProtection="1">
      <alignment horizontal="center"/>
    </xf>
    <xf numFmtId="43" fontId="11" fillId="0" borderId="15" xfId="1" applyFont="1" applyFill="1" applyBorder="1"/>
    <xf numFmtId="43" fontId="10" fillId="0" borderId="0" xfId="1" applyFont="1" applyFill="1" applyBorder="1" applyAlignment="1" applyProtection="1">
      <alignment horizontal="center"/>
    </xf>
    <xf numFmtId="164" fontId="4" fillId="0" borderId="10" xfId="1" applyNumberFormat="1" applyFont="1" applyBorder="1"/>
    <xf numFmtId="43" fontId="4" fillId="0" borderId="11" xfId="1" applyFont="1" applyFill="1" applyBorder="1" applyAlignment="1" applyProtection="1">
      <alignment horizontal="right"/>
    </xf>
    <xf numFmtId="43" fontId="11" fillId="0" borderId="0" xfId="1" applyFont="1" applyFill="1"/>
    <xf numFmtId="43" fontId="19" fillId="0" borderId="0" xfId="4" applyNumberFormat="1" applyFont="1" applyFill="1"/>
    <xf numFmtId="43" fontId="15" fillId="0" borderId="10" xfId="1" applyFont="1" applyFill="1" applyBorder="1" applyAlignment="1" applyProtection="1">
      <alignment horizontal="right"/>
    </xf>
    <xf numFmtId="43" fontId="4" fillId="0" borderId="21" xfId="1" applyFont="1" applyFill="1" applyBorder="1" applyAlignment="1" applyProtection="1">
      <alignment horizontal="right" vertical="center"/>
    </xf>
    <xf numFmtId="43" fontId="17" fillId="0" borderId="10" xfId="1" applyFont="1" applyBorder="1" applyAlignment="1"/>
    <xf numFmtId="43" fontId="11" fillId="0" borderId="10" xfId="4" quotePrefix="1" applyNumberFormat="1" applyFont="1" applyBorder="1" applyAlignment="1"/>
    <xf numFmtId="43" fontId="20" fillId="0" borderId="10" xfId="1" applyFont="1" applyBorder="1" applyAlignment="1"/>
    <xf numFmtId="43" fontId="17" fillId="0" borderId="11" xfId="1" applyFont="1" applyBorder="1" applyAlignment="1"/>
    <xf numFmtId="43" fontId="17" fillId="0" borderId="10" xfId="1" applyFont="1" applyFill="1" applyBorder="1" applyAlignment="1"/>
    <xf numFmtId="43" fontId="19" fillId="0" borderId="0" xfId="1" applyFont="1" applyFill="1" applyBorder="1"/>
    <xf numFmtId="164" fontId="21" fillId="0" borderId="10" xfId="0" applyNumberFormat="1" applyFont="1" applyBorder="1" applyAlignment="1"/>
    <xf numFmtId="43" fontId="15" fillId="0" borderId="10" xfId="8" applyFont="1" applyFill="1" applyBorder="1"/>
    <xf numFmtId="164" fontId="21" fillId="0" borderId="10" xfId="0" applyNumberFormat="1" applyFont="1" applyFill="1" applyBorder="1" applyAlignment="1"/>
    <xf numFmtId="164" fontId="21" fillId="0" borderId="10" xfId="0" applyNumberFormat="1" applyFont="1" applyFill="1" applyBorder="1" applyAlignment="1" applyProtection="1"/>
    <xf numFmtId="43" fontId="15" fillId="0" borderId="10" xfId="8" applyFont="1" applyFill="1" applyBorder="1" applyProtection="1"/>
    <xf numFmtId="43" fontId="4" fillId="3" borderId="28" xfId="1" applyFont="1" applyFill="1" applyBorder="1" applyAlignment="1" applyProtection="1">
      <alignment wrapText="1"/>
    </xf>
    <xf numFmtId="43" fontId="4" fillId="3" borderId="21" xfId="1" applyFont="1" applyFill="1" applyBorder="1" applyAlignment="1" applyProtection="1">
      <alignment wrapText="1"/>
    </xf>
    <xf numFmtId="43" fontId="15" fillId="0" borderId="15" xfId="8" applyFont="1" applyFill="1" applyBorder="1"/>
    <xf numFmtId="43" fontId="4" fillId="3" borderId="23" xfId="1" applyFont="1" applyFill="1" applyBorder="1" applyAlignment="1">
      <alignment horizontal="right" vertical="center"/>
    </xf>
    <xf numFmtId="43" fontId="4" fillId="0" borderId="23" xfId="1" applyFont="1" applyFill="1" applyBorder="1" applyAlignment="1">
      <alignment horizontal="right" vertical="center"/>
    </xf>
    <xf numFmtId="43" fontId="15" fillId="0" borderId="15" xfId="8" applyFont="1" applyFill="1" applyBorder="1" applyProtection="1"/>
    <xf numFmtId="43" fontId="4" fillId="0" borderId="23" xfId="1" applyFont="1" applyFill="1" applyBorder="1" applyAlignment="1" applyProtection="1">
      <alignment horizontal="right" vertical="center"/>
    </xf>
    <xf numFmtId="43" fontId="4" fillId="0" borderId="15" xfId="1" applyFont="1" applyFill="1" applyBorder="1" applyAlignment="1" applyProtection="1">
      <alignment wrapText="1"/>
    </xf>
    <xf numFmtId="4" fontId="11" fillId="0" borderId="0" xfId="4" quotePrefix="1" applyNumberFormat="1" applyFont="1" applyFill="1"/>
    <xf numFmtId="43" fontId="4" fillId="3" borderId="10" xfId="1" applyFont="1" applyFill="1" applyBorder="1" applyAlignment="1">
      <alignment horizontal="right" vertical="center"/>
    </xf>
    <xf numFmtId="43" fontId="4" fillId="0" borderId="10" xfId="1" applyFont="1" applyFill="1" applyBorder="1" applyAlignment="1">
      <alignment horizontal="right" vertical="center"/>
    </xf>
    <xf numFmtId="43" fontId="4" fillId="0" borderId="10" xfId="1" applyFont="1" applyFill="1" applyBorder="1" applyAlignment="1" applyProtection="1">
      <alignment horizontal="right" vertical="center"/>
    </xf>
    <xf numFmtId="43" fontId="4" fillId="0" borderId="15" xfId="1" applyFont="1" applyFill="1" applyBorder="1" applyAlignment="1" applyProtection="1">
      <alignment vertical="center" wrapText="1"/>
    </xf>
    <xf numFmtId="43" fontId="8" fillId="0" borderId="16" xfId="1" applyFont="1" applyFill="1" applyBorder="1" applyProtection="1"/>
    <xf numFmtId="43" fontId="15" fillId="0" borderId="10" xfId="1" applyFont="1" applyFill="1" applyBorder="1" applyProtection="1"/>
    <xf numFmtId="164" fontId="21" fillId="0" borderId="13" xfId="0" applyNumberFormat="1" applyFont="1" applyFill="1" applyBorder="1" applyAlignment="1" applyProtection="1"/>
    <xf numFmtId="43" fontId="4" fillId="0" borderId="13" xfId="1" applyFont="1" applyFill="1" applyBorder="1" applyAlignment="1" applyProtection="1">
      <alignment vertical="center"/>
    </xf>
    <xf numFmtId="43" fontId="4" fillId="0" borderId="20" xfId="1" applyFont="1" applyFill="1" applyBorder="1" applyAlignment="1" applyProtection="1">
      <alignment horizontal="right" vertical="center"/>
    </xf>
    <xf numFmtId="43" fontId="4" fillId="0" borderId="10" xfId="1" applyFont="1" applyFill="1" applyBorder="1" applyAlignment="1" applyProtection="1">
      <alignment vertical="center"/>
    </xf>
    <xf numFmtId="43" fontId="10" fillId="0" borderId="0" xfId="1" applyFont="1" applyFill="1" applyProtection="1"/>
    <xf numFmtId="43" fontId="10" fillId="3" borderId="0" xfId="1" applyFont="1" applyFill="1" applyProtection="1"/>
    <xf numFmtId="43" fontId="10" fillId="0" borderId="0" xfId="1" applyFont="1" applyFill="1" applyBorder="1" applyAlignment="1" applyProtection="1">
      <alignment horizontal="center" vertical="center"/>
    </xf>
    <xf numFmtId="43" fontId="4" fillId="0" borderId="19" xfId="1" applyFont="1" applyFill="1" applyBorder="1" applyAlignment="1" applyProtection="1">
      <alignment horizontal="center"/>
    </xf>
    <xf numFmtId="43" fontId="4" fillId="0" borderId="15" xfId="1" applyFont="1" applyFill="1" applyBorder="1" applyAlignment="1" applyProtection="1">
      <alignment horizontal="center"/>
    </xf>
    <xf numFmtId="43" fontId="4" fillId="0" borderId="19" xfId="1" applyFont="1" applyFill="1" applyBorder="1" applyAlignment="1">
      <alignment horizontal="right"/>
    </xf>
    <xf numFmtId="43" fontId="4" fillId="0" borderId="15" xfId="1" applyFont="1" applyFill="1" applyBorder="1" applyAlignment="1">
      <alignment horizontal="right"/>
    </xf>
    <xf numFmtId="43" fontId="4" fillId="0" borderId="15" xfId="1" applyFont="1" applyFill="1" applyBorder="1"/>
    <xf numFmtId="43" fontId="11" fillId="0" borderId="10" xfId="1" quotePrefix="1" applyFont="1" applyFill="1" applyBorder="1"/>
    <xf numFmtId="164" fontId="4" fillId="0" borderId="10" xfId="1" applyNumberFormat="1" applyFont="1" applyFill="1" applyBorder="1" applyAlignment="1" applyProtection="1"/>
    <xf numFmtId="43" fontId="4" fillId="0" borderId="19" xfId="1" applyFont="1" applyFill="1" applyBorder="1" applyAlignment="1" applyProtection="1">
      <alignment horizontal="right"/>
    </xf>
    <xf numFmtId="43" fontId="4" fillId="0" borderId="15" xfId="1" applyFont="1" applyFill="1" applyBorder="1" applyAlignment="1" applyProtection="1">
      <alignment horizontal="right"/>
    </xf>
    <xf numFmtId="43" fontId="4" fillId="0" borderId="19" xfId="1" applyFont="1" applyFill="1" applyBorder="1" applyAlignment="1" applyProtection="1">
      <alignment horizontal="center"/>
    </xf>
    <xf numFmtId="43" fontId="4" fillId="0" borderId="19" xfId="1" applyFont="1" applyFill="1" applyBorder="1" applyAlignment="1">
      <alignment horizontal="right"/>
    </xf>
    <xf numFmtId="43" fontId="4" fillId="0" borderId="15" xfId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43" fontId="4" fillId="0" borderId="15" xfId="1" applyFont="1" applyFill="1" applyBorder="1" applyAlignment="1">
      <alignment horizontal="right"/>
    </xf>
    <xf numFmtId="43" fontId="4" fillId="0" borderId="19" xfId="1" applyFont="1" applyFill="1" applyBorder="1" applyAlignment="1" applyProtection="1">
      <alignment horizontal="right"/>
    </xf>
    <xf numFmtId="43" fontId="4" fillId="0" borderId="15" xfId="1" applyFont="1" applyFill="1" applyBorder="1" applyAlignment="1" applyProtection="1">
      <alignment horizontal="right"/>
    </xf>
    <xf numFmtId="43" fontId="4" fillId="0" borderId="19" xfId="1" applyFont="1" applyFill="1" applyBorder="1" applyAlignment="1" applyProtection="1">
      <alignment horizontal="center"/>
    </xf>
    <xf numFmtId="43" fontId="4" fillId="0" borderId="19" xfId="1" applyFont="1" applyFill="1" applyBorder="1" applyAlignment="1" applyProtection="1">
      <alignment horizontal="right"/>
    </xf>
    <xf numFmtId="43" fontId="4" fillId="0" borderId="15" xfId="1" applyFont="1" applyFill="1" applyBorder="1" applyAlignment="1" applyProtection="1">
      <alignment horizontal="right"/>
    </xf>
    <xf numFmtId="43" fontId="4" fillId="0" borderId="19" xfId="1" applyFont="1" applyFill="1" applyBorder="1" applyAlignment="1">
      <alignment horizontal="right" wrapText="1"/>
    </xf>
    <xf numFmtId="43" fontId="4" fillId="0" borderId="15" xfId="1" applyFont="1" applyFill="1" applyBorder="1" applyAlignment="1">
      <alignment horizontal="right" wrapText="1"/>
    </xf>
    <xf numFmtId="43" fontId="4" fillId="0" borderId="19" xfId="1" applyFont="1" applyFill="1" applyBorder="1" applyAlignment="1">
      <alignment horizontal="right"/>
    </xf>
    <xf numFmtId="43" fontId="4" fillId="0" borderId="15" xfId="1" applyFont="1" applyFill="1" applyBorder="1" applyAlignment="1">
      <alignment horizontal="right"/>
    </xf>
    <xf numFmtId="164" fontId="4" fillId="0" borderId="22" xfId="1" applyNumberFormat="1" applyFont="1" applyFill="1" applyBorder="1" applyAlignment="1">
      <alignment horizontal="right"/>
    </xf>
    <xf numFmtId="164" fontId="4" fillId="0" borderId="15" xfId="1" applyNumberFormat="1" applyFont="1" applyFill="1" applyBorder="1" applyAlignment="1">
      <alignment horizontal="right"/>
    </xf>
    <xf numFmtId="0" fontId="15" fillId="0" borderId="19" xfId="1" applyNumberFormat="1" applyFont="1" applyFill="1" applyBorder="1" applyAlignment="1">
      <alignment horizontal="right"/>
    </xf>
    <xf numFmtId="0" fontId="15" fillId="0" borderId="15" xfId="1" applyNumberFormat="1" applyFont="1" applyFill="1" applyBorder="1" applyAlignment="1">
      <alignment horizontal="right"/>
    </xf>
    <xf numFmtId="0" fontId="16" fillId="0" borderId="22" xfId="0" applyNumberFormat="1" applyFont="1" applyFill="1" applyBorder="1" applyAlignment="1" applyProtection="1">
      <alignment horizontal="right" vertical="center"/>
    </xf>
    <xf numFmtId="0" fontId="16" fillId="0" borderId="15" xfId="0" applyNumberFormat="1" applyFont="1" applyFill="1" applyBorder="1" applyAlignment="1" applyProtection="1">
      <alignment horizontal="right" vertical="center"/>
    </xf>
    <xf numFmtId="0" fontId="16" fillId="0" borderId="19" xfId="0" applyNumberFormat="1" applyFont="1" applyFill="1" applyBorder="1" applyAlignment="1" applyProtection="1">
      <alignment horizontal="right" vertical="center"/>
    </xf>
    <xf numFmtId="43" fontId="23" fillId="5" borderId="35" xfId="1" applyFont="1" applyFill="1" applyBorder="1" applyAlignment="1">
      <alignment horizontal="center"/>
    </xf>
    <xf numFmtId="43" fontId="23" fillId="5" borderId="34" xfId="1" applyFont="1" applyFill="1" applyBorder="1" applyAlignment="1">
      <alignment horizontal="center"/>
    </xf>
    <xf numFmtId="43" fontId="23" fillId="5" borderId="33" xfId="1" applyFont="1" applyFill="1" applyBorder="1" applyAlignment="1">
      <alignment horizontal="center"/>
    </xf>
    <xf numFmtId="43" fontId="8" fillId="3" borderId="20" xfId="1" applyFont="1" applyFill="1" applyBorder="1" applyAlignment="1">
      <alignment horizontal="center"/>
    </xf>
    <xf numFmtId="43" fontId="8" fillId="3" borderId="0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43" fontId="4" fillId="0" borderId="19" xfId="1" applyFont="1" applyFill="1" applyBorder="1" applyAlignment="1" applyProtection="1">
      <alignment horizontal="center"/>
    </xf>
    <xf numFmtId="43" fontId="4" fillId="0" borderId="15" xfId="1" applyFont="1" applyFill="1" applyBorder="1" applyAlignment="1" applyProtection="1">
      <alignment horizontal="center"/>
    </xf>
    <xf numFmtId="43" fontId="8" fillId="3" borderId="35" xfId="1" applyFont="1" applyFill="1" applyBorder="1" applyAlignment="1" applyProtection="1">
      <alignment horizontal="center"/>
    </xf>
    <xf numFmtId="43" fontId="8" fillId="3" borderId="34" xfId="1" applyFont="1" applyFill="1" applyBorder="1" applyAlignment="1" applyProtection="1">
      <alignment horizontal="center"/>
    </xf>
    <xf numFmtId="43" fontId="8" fillId="3" borderId="33" xfId="1" applyFont="1" applyFill="1" applyBorder="1" applyAlignment="1" applyProtection="1">
      <alignment horizontal="center"/>
    </xf>
    <xf numFmtId="167" fontId="8" fillId="3" borderId="20" xfId="1" applyNumberFormat="1" applyFont="1" applyFill="1" applyBorder="1" applyAlignment="1" applyProtection="1">
      <alignment horizontal="center"/>
    </xf>
    <xf numFmtId="167" fontId="8" fillId="3" borderId="0" xfId="1" applyNumberFormat="1" applyFont="1" applyFill="1" applyBorder="1" applyAlignment="1" applyProtection="1">
      <alignment horizontal="center"/>
    </xf>
    <xf numFmtId="167" fontId="8" fillId="3" borderId="9" xfId="1" applyNumberFormat="1" applyFont="1" applyFill="1" applyBorder="1" applyAlignment="1" applyProtection="1">
      <alignment horizontal="center"/>
    </xf>
    <xf numFmtId="43" fontId="13" fillId="0" borderId="11" xfId="1" applyFont="1" applyFill="1" applyBorder="1" applyAlignment="1" applyProtection="1">
      <alignment horizontal="center"/>
    </xf>
    <xf numFmtId="43" fontId="13" fillId="0" borderId="10" xfId="1" applyFont="1" applyFill="1" applyBorder="1" applyAlignment="1" applyProtection="1">
      <alignment horizontal="center"/>
    </xf>
    <xf numFmtId="43" fontId="13" fillId="0" borderId="14" xfId="1" applyFont="1" applyFill="1" applyBorder="1" applyAlignment="1" applyProtection="1">
      <alignment horizontal="center"/>
    </xf>
    <xf numFmtId="167" fontId="8" fillId="3" borderId="20" xfId="1" applyNumberFormat="1" applyFont="1" applyFill="1" applyBorder="1" applyAlignment="1">
      <alignment horizontal="center"/>
    </xf>
    <xf numFmtId="167" fontId="8" fillId="3" borderId="0" xfId="1" applyNumberFormat="1" applyFont="1" applyFill="1" applyBorder="1" applyAlignment="1">
      <alignment horizontal="center"/>
    </xf>
    <xf numFmtId="167" fontId="8" fillId="3" borderId="9" xfId="1" applyNumberFormat="1" applyFont="1" applyFill="1" applyBorder="1" applyAlignment="1">
      <alignment horizontal="center"/>
    </xf>
    <xf numFmtId="43" fontId="23" fillId="6" borderId="35" xfId="1" applyFont="1" applyFill="1" applyBorder="1" applyAlignment="1">
      <alignment horizontal="center"/>
    </xf>
    <xf numFmtId="43" fontId="23" fillId="6" borderId="34" xfId="1" applyFont="1" applyFill="1" applyBorder="1" applyAlignment="1">
      <alignment horizontal="center"/>
    </xf>
    <xf numFmtId="43" fontId="23" fillId="6" borderId="33" xfId="1" applyFont="1" applyFill="1" applyBorder="1" applyAlignment="1">
      <alignment horizontal="center"/>
    </xf>
    <xf numFmtId="43" fontId="8" fillId="3" borderId="35" xfId="1" applyFont="1" applyFill="1" applyBorder="1" applyAlignment="1">
      <alignment horizontal="center"/>
    </xf>
    <xf numFmtId="43" fontId="8" fillId="3" borderId="34" xfId="1" applyFont="1" applyFill="1" applyBorder="1" applyAlignment="1">
      <alignment horizontal="center"/>
    </xf>
    <xf numFmtId="43" fontId="8" fillId="3" borderId="33" xfId="1" applyFont="1" applyFill="1" applyBorder="1" applyAlignment="1">
      <alignment horizontal="center"/>
    </xf>
    <xf numFmtId="43" fontId="5" fillId="0" borderId="8" xfId="3" applyNumberFormat="1" applyFont="1" applyFill="1" applyBorder="1" applyAlignment="1" applyProtection="1">
      <alignment horizontal="center" vertical="center" wrapText="1"/>
    </xf>
    <xf numFmtId="43" fontId="5" fillId="0" borderId="7" xfId="3" applyNumberFormat="1" applyFont="1" applyFill="1" applyBorder="1" applyAlignment="1" applyProtection="1">
      <alignment horizontal="center" vertical="center" wrapText="1"/>
    </xf>
    <xf numFmtId="43" fontId="5" fillId="0" borderId="6" xfId="3" applyNumberFormat="1" applyFont="1" applyFill="1" applyBorder="1" applyAlignment="1" applyProtection="1">
      <alignment horizontal="center" vertical="center" wrapText="1"/>
    </xf>
    <xf numFmtId="43" fontId="13" fillId="0" borderId="25" xfId="1" applyFont="1" applyFill="1" applyBorder="1" applyAlignment="1" applyProtection="1">
      <alignment horizontal="center"/>
    </xf>
    <xf numFmtId="43" fontId="13" fillId="0" borderId="23" xfId="1" applyFont="1" applyFill="1" applyBorder="1" applyAlignment="1" applyProtection="1">
      <alignment horizontal="center"/>
    </xf>
    <xf numFmtId="43" fontId="8" fillId="0" borderId="17" xfId="1" applyFont="1" applyFill="1" applyBorder="1" applyAlignment="1" applyProtection="1">
      <alignment horizontal="center"/>
    </xf>
    <xf numFmtId="43" fontId="8" fillId="0" borderId="16" xfId="1" applyFont="1" applyFill="1" applyBorder="1" applyAlignment="1" applyProtection="1">
      <alignment horizontal="center"/>
    </xf>
    <xf numFmtId="43" fontId="8" fillId="3" borderId="19" xfId="1" applyFont="1" applyFill="1" applyBorder="1" applyAlignment="1" applyProtection="1">
      <alignment horizontal="center"/>
    </xf>
    <xf numFmtId="43" fontId="8" fillId="3" borderId="18" xfId="1" applyFont="1" applyFill="1" applyBorder="1" applyAlignment="1" applyProtection="1">
      <alignment horizontal="center"/>
    </xf>
    <xf numFmtId="43" fontId="15" fillId="0" borderId="19" xfId="1" applyFont="1" applyFill="1" applyBorder="1" applyAlignment="1">
      <alignment horizontal="right"/>
    </xf>
    <xf numFmtId="43" fontId="15" fillId="0" borderId="15" xfId="1" applyFont="1" applyFill="1" applyBorder="1" applyAlignment="1">
      <alignment horizontal="right"/>
    </xf>
    <xf numFmtId="43" fontId="4" fillId="0" borderId="31" xfId="1" applyFont="1" applyFill="1" applyBorder="1" applyAlignment="1" applyProtection="1">
      <alignment horizontal="center" vertical="center" wrapText="1"/>
    </xf>
    <xf numFmtId="43" fontId="4" fillId="0" borderId="30" xfId="1" applyFont="1" applyFill="1" applyBorder="1" applyAlignment="1" applyProtection="1">
      <alignment horizontal="center" vertical="center" wrapText="1"/>
    </xf>
    <xf numFmtId="43" fontId="4" fillId="0" borderId="20" xfId="1" applyFont="1" applyFill="1" applyBorder="1" applyAlignment="1" applyProtection="1">
      <alignment horizontal="center" vertical="center" wrapText="1"/>
    </xf>
    <xf numFmtId="43" fontId="4" fillId="0" borderId="28" xfId="1" applyFont="1" applyFill="1" applyBorder="1" applyAlignment="1" applyProtection="1">
      <alignment horizontal="center" vertical="center" wrapText="1"/>
    </xf>
    <xf numFmtId="43" fontId="10" fillId="0" borderId="0" xfId="1" applyFont="1" applyFill="1" applyBorder="1" applyAlignment="1" applyProtection="1">
      <alignment horizontal="center" vertical="center"/>
    </xf>
    <xf numFmtId="43" fontId="4" fillId="0" borderId="26" xfId="1" applyFont="1" applyFill="1" applyBorder="1" applyAlignment="1" applyProtection="1">
      <alignment horizontal="center" vertical="center"/>
    </xf>
    <xf numFmtId="43" fontId="4" fillId="0" borderId="32" xfId="1" applyFont="1" applyFill="1" applyBorder="1" applyAlignment="1" applyProtection="1">
      <alignment horizontal="center" vertical="center"/>
    </xf>
    <xf numFmtId="43" fontId="4" fillId="0" borderId="10" xfId="1" applyFont="1" applyFill="1" applyBorder="1" applyAlignment="1" applyProtection="1">
      <alignment horizontal="right" vertical="center"/>
    </xf>
    <xf numFmtId="43" fontId="4" fillId="0" borderId="12" xfId="1" applyFont="1" applyFill="1" applyBorder="1" applyAlignment="1" applyProtection="1">
      <alignment horizontal="right" vertical="center"/>
    </xf>
    <xf numFmtId="43" fontId="4" fillId="0" borderId="29" xfId="1" applyFont="1" applyFill="1" applyBorder="1" applyAlignment="1" applyProtection="1">
      <alignment horizontal="right" vertical="center"/>
    </xf>
    <xf numFmtId="43" fontId="4" fillId="0" borderId="25" xfId="1" applyFont="1" applyFill="1" applyBorder="1" applyAlignment="1" applyProtection="1">
      <alignment horizontal="right" vertical="center"/>
    </xf>
    <xf numFmtId="43" fontId="4" fillId="4" borderId="22" xfId="1" applyFont="1" applyFill="1" applyBorder="1" applyAlignment="1">
      <alignment horizontal="center"/>
    </xf>
    <xf numFmtId="43" fontId="4" fillId="4" borderId="15" xfId="1" applyFont="1" applyFill="1" applyBorder="1" applyAlignment="1">
      <alignment horizontal="center"/>
    </xf>
    <xf numFmtId="43" fontId="4" fillId="0" borderId="18" xfId="1" applyFont="1" applyFill="1" applyBorder="1" applyAlignment="1">
      <alignment horizontal="right"/>
    </xf>
    <xf numFmtId="43" fontId="4" fillId="0" borderId="22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center"/>
    </xf>
    <xf numFmtId="43" fontId="13" fillId="0" borderId="10" xfId="1" applyFont="1" applyFill="1" applyBorder="1" applyAlignment="1">
      <alignment horizontal="center"/>
    </xf>
    <xf numFmtId="43" fontId="10" fillId="0" borderId="0" xfId="1" applyFont="1" applyFill="1" applyBorder="1" applyAlignment="1" applyProtection="1">
      <alignment horizontal="center"/>
    </xf>
    <xf numFmtId="43" fontId="4" fillId="0" borderId="12" xfId="1" applyFont="1" applyBorder="1" applyAlignment="1">
      <alignment horizontal="right" vertical="center"/>
    </xf>
    <xf numFmtId="43" fontId="4" fillId="0" borderId="25" xfId="1" applyFont="1" applyBorder="1" applyAlignment="1">
      <alignment horizontal="right" vertical="center"/>
    </xf>
    <xf numFmtId="43" fontId="13" fillId="0" borderId="11" xfId="1" applyFont="1" applyBorder="1" applyAlignment="1">
      <alignment horizontal="center"/>
    </xf>
    <xf numFmtId="43" fontId="13" fillId="0" borderId="10" xfId="1" applyFont="1" applyBorder="1" applyAlignment="1">
      <alignment horizontal="center"/>
    </xf>
    <xf numFmtId="43" fontId="13" fillId="0" borderId="14" xfId="1" applyFont="1" applyBorder="1" applyAlignment="1">
      <alignment horizontal="center"/>
    </xf>
    <xf numFmtId="43" fontId="4" fillId="0" borderId="19" xfId="1" applyFont="1" applyBorder="1" applyAlignment="1">
      <alignment horizontal="center" vertical="center"/>
    </xf>
    <xf numFmtId="43" fontId="4" fillId="0" borderId="15" xfId="1" applyFont="1" applyBorder="1" applyAlignment="1">
      <alignment horizontal="center" vertical="center"/>
    </xf>
    <xf numFmtId="43" fontId="13" fillId="0" borderId="14" xfId="1" applyFont="1" applyFill="1" applyBorder="1" applyAlignment="1">
      <alignment horizontal="center"/>
    </xf>
    <xf numFmtId="43" fontId="4" fillId="0" borderId="10" xfId="1" applyFont="1" applyFill="1" applyBorder="1" applyAlignment="1" applyProtection="1">
      <alignment horizontal="center" vertical="center" wrapText="1"/>
    </xf>
    <xf numFmtId="43" fontId="4" fillId="0" borderId="12" xfId="1" applyFont="1" applyFill="1" applyBorder="1" applyAlignment="1">
      <alignment horizontal="right" vertical="center"/>
    </xf>
    <xf numFmtId="43" fontId="4" fillId="0" borderId="25" xfId="1" applyFont="1" applyFill="1" applyBorder="1" applyAlignment="1">
      <alignment horizontal="right" vertical="center"/>
    </xf>
    <xf numFmtId="0" fontId="24" fillId="10" borderId="35" xfId="0" applyFont="1" applyFill="1" applyBorder="1" applyAlignment="1">
      <alignment horizontal="center"/>
    </xf>
    <xf numFmtId="0" fontId="24" fillId="10" borderId="34" xfId="0" applyFont="1" applyFill="1" applyBorder="1" applyAlignment="1">
      <alignment horizontal="center"/>
    </xf>
    <xf numFmtId="0" fontId="24" fillId="10" borderId="33" xfId="0" applyFont="1" applyFill="1" applyBorder="1" applyAlignment="1">
      <alignment horizontal="center"/>
    </xf>
    <xf numFmtId="43" fontId="8" fillId="3" borderId="2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8" fillId="3" borderId="9" xfId="1" applyFont="1" applyFill="1" applyBorder="1" applyAlignment="1" applyProtection="1">
      <alignment horizontal="center"/>
    </xf>
    <xf numFmtId="43" fontId="23" fillId="7" borderId="35" xfId="1" applyFont="1" applyFill="1" applyBorder="1" applyAlignment="1" applyProtection="1">
      <alignment horizontal="center"/>
    </xf>
    <xf numFmtId="43" fontId="23" fillId="7" borderId="34" xfId="1" applyFont="1" applyFill="1" applyBorder="1" applyAlignment="1" applyProtection="1">
      <alignment horizontal="center"/>
    </xf>
    <xf numFmtId="43" fontId="23" fillId="7" borderId="33" xfId="1" applyFont="1" applyFill="1" applyBorder="1" applyAlignment="1" applyProtection="1">
      <alignment horizontal="center"/>
    </xf>
    <xf numFmtId="167" fontId="8" fillId="3" borderId="21" xfId="1" applyNumberFormat="1" applyFont="1" applyFill="1" applyBorder="1" applyAlignment="1" applyProtection="1">
      <alignment horizontal="center"/>
    </xf>
    <xf numFmtId="167" fontId="8" fillId="3" borderId="27" xfId="1" applyNumberFormat="1" applyFont="1" applyFill="1" applyBorder="1" applyAlignment="1" applyProtection="1">
      <alignment horizontal="center"/>
    </xf>
    <xf numFmtId="167" fontId="8" fillId="3" borderId="16" xfId="1" applyNumberFormat="1" applyFont="1" applyFill="1" applyBorder="1" applyAlignment="1" applyProtection="1">
      <alignment horizontal="center"/>
    </xf>
    <xf numFmtId="43" fontId="13" fillId="0" borderId="19" xfId="1" applyFont="1" applyFill="1" applyBorder="1" applyAlignment="1" applyProtection="1">
      <alignment horizontal="center"/>
    </xf>
    <xf numFmtId="43" fontId="13" fillId="0" borderId="18" xfId="1" applyFont="1" applyFill="1" applyBorder="1" applyAlignment="1" applyProtection="1">
      <alignment horizontal="center"/>
    </xf>
    <xf numFmtId="43" fontId="13" fillId="0" borderId="24" xfId="1" applyFont="1" applyFill="1" applyBorder="1" applyAlignment="1" applyProtection="1">
      <alignment horizontal="center"/>
    </xf>
    <xf numFmtId="43" fontId="4" fillId="0" borderId="19" xfId="1" applyFont="1" applyFill="1" applyBorder="1" applyAlignment="1" applyProtection="1">
      <alignment horizontal="center" vertical="center"/>
    </xf>
    <xf numFmtId="43" fontId="4" fillId="0" borderId="15" xfId="1" applyFont="1" applyFill="1" applyBorder="1" applyAlignment="1" applyProtection="1">
      <alignment horizontal="center" vertical="center"/>
    </xf>
    <xf numFmtId="43" fontId="4" fillId="3" borderId="19" xfId="1" applyFont="1" applyFill="1" applyBorder="1" applyAlignment="1" applyProtection="1">
      <alignment horizontal="left"/>
    </xf>
    <xf numFmtId="43" fontId="4" fillId="3" borderId="18" xfId="1" applyFont="1" applyFill="1" applyBorder="1" applyAlignment="1" applyProtection="1">
      <alignment horizontal="left"/>
    </xf>
    <xf numFmtId="43" fontId="4" fillId="0" borderId="19" xfId="1" applyFont="1" applyFill="1" applyBorder="1" applyAlignment="1" applyProtection="1">
      <alignment horizontal="left"/>
    </xf>
    <xf numFmtId="43" fontId="4" fillId="0" borderId="18" xfId="1" applyFont="1" applyFill="1" applyBorder="1" applyAlignment="1" applyProtection="1">
      <alignment horizontal="left"/>
    </xf>
    <xf numFmtId="0" fontId="24" fillId="9" borderId="35" xfId="0" applyFont="1" applyFill="1" applyBorder="1" applyAlignment="1">
      <alignment horizontal="center"/>
    </xf>
    <xf numFmtId="0" fontId="24" fillId="9" borderId="34" xfId="0" applyFont="1" applyFill="1" applyBorder="1" applyAlignment="1">
      <alignment horizontal="center"/>
    </xf>
    <xf numFmtId="0" fontId="24" fillId="9" borderId="33" xfId="0" applyFont="1" applyFill="1" applyBorder="1" applyAlignment="1">
      <alignment horizontal="center"/>
    </xf>
    <xf numFmtId="43" fontId="23" fillId="8" borderId="35" xfId="1" applyFont="1" applyFill="1" applyBorder="1" applyAlignment="1" applyProtection="1">
      <alignment horizontal="center"/>
    </xf>
    <xf numFmtId="43" fontId="23" fillId="8" borderId="34" xfId="1" applyFont="1" applyFill="1" applyBorder="1" applyAlignment="1" applyProtection="1">
      <alignment horizontal="center"/>
    </xf>
    <xf numFmtId="43" fontId="23" fillId="8" borderId="33" xfId="1" applyFont="1" applyFill="1" applyBorder="1" applyAlignment="1" applyProtection="1">
      <alignment horizontal="center"/>
    </xf>
    <xf numFmtId="43" fontId="3" fillId="0" borderId="19" xfId="1" applyFont="1" applyFill="1" applyBorder="1" applyAlignment="1" applyProtection="1">
      <alignment horizontal="center"/>
    </xf>
    <xf numFmtId="43" fontId="3" fillId="0" borderId="18" xfId="1" applyFont="1" applyFill="1" applyBorder="1" applyAlignment="1" applyProtection="1">
      <alignment horizontal="center"/>
    </xf>
    <xf numFmtId="43" fontId="3" fillId="0" borderId="24" xfId="1" applyFont="1" applyFill="1" applyBorder="1" applyAlignment="1" applyProtection="1">
      <alignment horizontal="center"/>
    </xf>
    <xf numFmtId="43" fontId="4" fillId="3" borderId="21" xfId="1" applyFont="1" applyFill="1" applyBorder="1" applyAlignment="1" applyProtection="1">
      <alignment horizontal="left"/>
    </xf>
    <xf numFmtId="43" fontId="4" fillId="3" borderId="27" xfId="1" applyFont="1" applyFill="1" applyBorder="1" applyAlignment="1" applyProtection="1">
      <alignment horizontal="left"/>
    </xf>
    <xf numFmtId="43" fontId="5" fillId="3" borderId="0" xfId="3" applyNumberFormat="1" applyFont="1" applyFill="1" applyBorder="1" applyAlignment="1" applyProtection="1">
      <alignment horizontal="center" vertical="center" wrapText="1"/>
    </xf>
    <xf numFmtId="43" fontId="5" fillId="0" borderId="5" xfId="3" applyNumberFormat="1" applyFont="1" applyFill="1" applyBorder="1" applyAlignment="1" applyProtection="1">
      <alignment horizontal="center" vertical="center" wrapText="1"/>
    </xf>
    <xf numFmtId="43" fontId="5" fillId="0" borderId="4" xfId="3" applyNumberFormat="1" applyFont="1" applyFill="1" applyBorder="1" applyAlignment="1" applyProtection="1">
      <alignment horizontal="center" vertical="center" wrapText="1"/>
    </xf>
    <xf numFmtId="43" fontId="5" fillId="0" borderId="2" xfId="3" applyNumberFormat="1" applyFont="1" applyFill="1" applyBorder="1" applyAlignment="1" applyProtection="1">
      <alignment horizontal="center" vertical="center" wrapText="1"/>
    </xf>
    <xf numFmtId="43" fontId="5" fillId="0" borderId="1" xfId="3" applyNumberFormat="1" applyFont="1" applyFill="1" applyBorder="1" applyAlignment="1" applyProtection="1">
      <alignment horizontal="center" vertical="center" wrapText="1"/>
    </xf>
    <xf numFmtId="43" fontId="4" fillId="0" borderId="19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43" fontId="4" fillId="4" borderId="17" xfId="1" applyFont="1" applyFill="1" applyBorder="1" applyAlignment="1">
      <alignment horizontal="center"/>
    </xf>
    <xf numFmtId="43" fontId="4" fillId="4" borderId="28" xfId="1" applyFont="1" applyFill="1" applyBorder="1" applyAlignment="1">
      <alignment horizontal="center"/>
    </xf>
    <xf numFmtId="43" fontId="9" fillId="0" borderId="2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43" fontId="4" fillId="0" borderId="22" xfId="1" applyFont="1" applyFill="1" applyBorder="1" applyAlignment="1">
      <alignment horizontal="center"/>
    </xf>
    <xf numFmtId="43" fontId="4" fillId="0" borderId="28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 vertical="center"/>
    </xf>
    <xf numFmtId="43" fontId="4" fillId="0" borderId="15" xfId="1" applyFont="1" applyFill="1" applyBorder="1" applyAlignment="1">
      <alignment horizontal="center" vertical="center"/>
    </xf>
    <xf numFmtId="43" fontId="4" fillId="0" borderId="19" xfId="1" applyFont="1" applyFill="1" applyBorder="1" applyAlignment="1">
      <alignment horizontal="left"/>
    </xf>
    <xf numFmtId="43" fontId="4" fillId="0" borderId="18" xfId="1" applyFont="1" applyFill="1" applyBorder="1" applyAlignment="1">
      <alignment horizontal="left"/>
    </xf>
    <xf numFmtId="43" fontId="4" fillId="3" borderId="19" xfId="1" applyFont="1" applyFill="1" applyBorder="1" applyAlignment="1">
      <alignment horizontal="left"/>
    </xf>
    <xf numFmtId="43" fontId="4" fillId="3" borderId="18" xfId="1" applyFont="1" applyFill="1" applyBorder="1" applyAlignment="1">
      <alignment horizontal="left"/>
    </xf>
    <xf numFmtId="43" fontId="4" fillId="0" borderId="19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43" fontId="13" fillId="0" borderId="12" xfId="1" applyFont="1" applyFill="1" applyBorder="1" applyAlignment="1" applyProtection="1">
      <alignment horizontal="center"/>
    </xf>
    <xf numFmtId="43" fontId="13" fillId="0" borderId="13" xfId="1" applyFont="1" applyFill="1" applyBorder="1" applyAlignment="1" applyProtection="1">
      <alignment horizontal="center"/>
    </xf>
    <xf numFmtId="43" fontId="13" fillId="0" borderId="26" xfId="1" applyFont="1" applyFill="1" applyBorder="1" applyAlignment="1" applyProtection="1">
      <alignment horizontal="center"/>
    </xf>
    <xf numFmtId="43" fontId="13" fillId="0" borderId="17" xfId="1" applyFont="1" applyFill="1" applyBorder="1" applyAlignment="1" applyProtection="1">
      <alignment horizontal="center"/>
    </xf>
    <xf numFmtId="43" fontId="13" fillId="0" borderId="27" xfId="1" applyFont="1" applyFill="1" applyBorder="1" applyAlignment="1" applyProtection="1">
      <alignment horizontal="center"/>
    </xf>
    <xf numFmtId="43" fontId="13" fillId="0" borderId="28" xfId="1" applyFont="1" applyFill="1" applyBorder="1" applyAlignment="1" applyProtection="1">
      <alignment horizontal="center"/>
    </xf>
    <xf numFmtId="43" fontId="13" fillId="0" borderId="15" xfId="1" applyFont="1" applyFill="1" applyBorder="1" applyAlignment="1" applyProtection="1">
      <alignment horizontal="center"/>
    </xf>
    <xf numFmtId="43" fontId="13" fillId="3" borderId="11" xfId="1" applyFont="1" applyFill="1" applyBorder="1" applyAlignment="1" applyProtection="1">
      <alignment horizontal="center"/>
    </xf>
    <xf numFmtId="43" fontId="13" fillId="3" borderId="10" xfId="1" applyFont="1" applyFill="1" applyBorder="1" applyAlignment="1" applyProtection="1">
      <alignment horizontal="center"/>
    </xf>
    <xf numFmtId="43" fontId="13" fillId="3" borderId="14" xfId="1" applyFont="1" applyFill="1" applyBorder="1" applyAlignment="1" applyProtection="1">
      <alignment horizontal="center"/>
    </xf>
    <xf numFmtId="43" fontId="3" fillId="0" borderId="19" xfId="1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43" fontId="13" fillId="0" borderId="11" xfId="1" applyFont="1" applyBorder="1" applyAlignment="1" applyProtection="1">
      <alignment horizontal="center"/>
    </xf>
    <xf numFmtId="43" fontId="13" fillId="0" borderId="10" xfId="1" applyFont="1" applyBorder="1" applyAlignment="1" applyProtection="1">
      <alignment horizontal="center"/>
    </xf>
    <xf numFmtId="43" fontId="13" fillId="0" borderId="14" xfId="1" applyFont="1" applyBorder="1" applyAlignment="1" applyProtection="1">
      <alignment horizontal="center"/>
    </xf>
    <xf numFmtId="43" fontId="4" fillId="0" borderId="15" xfId="1" applyFont="1" applyFill="1" applyBorder="1" applyAlignment="1" applyProtection="1">
      <alignment horizontal="left"/>
    </xf>
    <xf numFmtId="43" fontId="3" fillId="0" borderId="19" xfId="1" applyFont="1" applyFill="1" applyBorder="1" applyAlignment="1">
      <alignment horizontal="center"/>
    </xf>
    <xf numFmtId="43" fontId="3" fillId="0" borderId="18" xfId="1" applyFont="1" applyFill="1" applyBorder="1" applyAlignment="1">
      <alignment horizontal="center"/>
    </xf>
    <xf numFmtId="43" fontId="3" fillId="0" borderId="24" xfId="1" applyFont="1" applyFill="1" applyBorder="1" applyAlignment="1">
      <alignment horizontal="center"/>
    </xf>
    <xf numFmtId="43" fontId="3" fillId="0" borderId="21" xfId="1" applyFont="1" applyFill="1" applyBorder="1" applyAlignment="1" applyProtection="1">
      <alignment horizontal="center"/>
    </xf>
    <xf numFmtId="43" fontId="3" fillId="0" borderId="27" xfId="1" applyFont="1" applyFill="1" applyBorder="1" applyAlignment="1" applyProtection="1">
      <alignment horizontal="center"/>
    </xf>
    <xf numFmtId="43" fontId="8" fillId="3" borderId="17" xfId="1" applyFont="1" applyFill="1" applyBorder="1" applyAlignment="1">
      <alignment horizontal="center"/>
    </xf>
    <xf numFmtId="43" fontId="8" fillId="3" borderId="16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14" fillId="0" borderId="19" xfId="1" applyFont="1" applyFill="1" applyBorder="1" applyAlignment="1" applyProtection="1">
      <alignment horizontal="right"/>
    </xf>
    <xf numFmtId="43" fontId="14" fillId="0" borderId="15" xfId="1" applyFont="1" applyFill="1" applyBorder="1" applyAlignment="1" applyProtection="1">
      <alignment horizontal="right"/>
    </xf>
    <xf numFmtId="164" fontId="4" fillId="0" borderId="22" xfId="1" applyNumberFormat="1" applyFont="1" applyFill="1" applyBorder="1" applyAlignment="1" applyProtection="1">
      <alignment horizontal="right"/>
    </xf>
    <xf numFmtId="164" fontId="4" fillId="0" borderId="15" xfId="1" applyNumberFormat="1" applyFont="1" applyFill="1" applyBorder="1" applyAlignment="1" applyProtection="1">
      <alignment horizontal="right"/>
    </xf>
    <xf numFmtId="43" fontId="9" fillId="0" borderId="19" xfId="1" applyFont="1" applyFill="1" applyBorder="1" applyAlignment="1" applyProtection="1">
      <alignment horizontal="left"/>
    </xf>
    <xf numFmtId="43" fontId="9" fillId="0" borderId="18" xfId="1" applyFont="1" applyFill="1" applyBorder="1" applyAlignment="1" applyProtection="1">
      <alignment horizontal="left"/>
    </xf>
    <xf numFmtId="43" fontId="8" fillId="0" borderId="17" xfId="1" applyFont="1" applyBorder="1" applyAlignment="1">
      <alignment horizontal="center"/>
    </xf>
    <xf numFmtId="43" fontId="8" fillId="0" borderId="16" xfId="1" applyFont="1" applyBorder="1" applyAlignment="1">
      <alignment horizontal="center"/>
    </xf>
    <xf numFmtId="43" fontId="8" fillId="0" borderId="17" xfId="1" applyFont="1" applyFill="1" applyBorder="1" applyAlignment="1">
      <alignment horizontal="center"/>
    </xf>
    <xf numFmtId="43" fontId="8" fillId="0" borderId="16" xfId="1" applyFont="1" applyFill="1" applyBorder="1" applyAlignment="1">
      <alignment horizontal="center"/>
    </xf>
    <xf numFmtId="43" fontId="9" fillId="0" borderId="20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3" fillId="0" borderId="19" xfId="1" applyFont="1" applyFill="1" applyBorder="1" applyAlignment="1" applyProtection="1">
      <alignment horizontal="right"/>
    </xf>
    <xf numFmtId="43" fontId="3" fillId="0" borderId="15" xfId="1" applyFont="1" applyFill="1" applyBorder="1" applyAlignment="1" applyProtection="1">
      <alignment horizontal="right"/>
    </xf>
    <xf numFmtId="43" fontId="3" fillId="3" borderId="0" xfId="1" applyFont="1" applyFill="1" applyBorder="1" applyAlignment="1" applyProtection="1">
      <alignment horizontal="left"/>
    </xf>
    <xf numFmtId="43" fontId="4" fillId="0" borderId="11" xfId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43" fontId="4" fillId="0" borderId="18" xfId="1" applyFont="1" applyFill="1" applyBorder="1" applyAlignment="1" applyProtection="1">
      <alignment horizontal="right"/>
    </xf>
    <xf numFmtId="43" fontId="9" fillId="0" borderId="2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4" fillId="0" borderId="22" xfId="1" applyFont="1" applyFill="1" applyBorder="1" applyAlignment="1" applyProtection="1">
      <alignment horizontal="right"/>
    </xf>
  </cellXfs>
  <cellStyles count="9">
    <cellStyle name="Énfasis4" xfId="3" builtinId="41"/>
    <cellStyle name="Hipervínculo" xfId="4" builtinId="8"/>
    <cellStyle name="Millares" xfId="1" builtinId="3"/>
    <cellStyle name="Millares 35" xfId="8"/>
    <cellStyle name="Normal" xfId="0" builtinId="0"/>
    <cellStyle name="Normal 2 129" xfId="7"/>
    <cellStyle name="Normal 41" xfId="5"/>
    <cellStyle name="Normal 41 10" xfId="6"/>
    <cellStyle name="Porcentaje" xfId="2" builtinId="5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/Documents/Liquidez%20y%20Flujo%20de%20Efectivo%20Jueves%2008%20Mayo%202025%20(Artur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jercicio%202022\Liquidez%20y%20flujo\Liquidez%20y%20Flujo%20de%20Efectivo%20Jueves%2012%20Mayo%20%202022%20%20Transportes%20Refrigerados%20Mercu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EZ"/>
      <sheetName val="Cartera Fruta Agroexport"/>
      <sheetName val="Cartera Proveed Agroexport"/>
      <sheetName val="Cartera Proyectos Agroexport"/>
      <sheetName val="Pago Fruta Agroexport  "/>
      <sheetName val="Pago Proveed Agroexport"/>
      <sheetName val="Pago proyectos"/>
      <sheetName val="Pago Cortes y Fletes Agroexport"/>
      <sheetName val="Cartera Fruta Agro Jal"/>
      <sheetName val="Cartera Prov Jal"/>
      <sheetName val="Pago Prov Jal"/>
      <sheetName val="Pago Fruta Jal"/>
      <sheetName val="Pago Cortes y Fletes Jal"/>
      <sheetName val="Cartera Nal"/>
      <sheetName val="Cartera Prov Villita"/>
      <sheetName val="Pago Prov Villita"/>
      <sheetName val="Cartera Prov Empac Agroex"/>
      <sheetName val="Pago Prov Empac Agr"/>
      <sheetName val="Cartera Prov TRM"/>
      <sheetName val="Pago Prov T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5">
          <cell r="E35">
            <v>0</v>
          </cell>
        </row>
      </sheetData>
      <sheetData sheetId="18"/>
      <sheetData sheetId="19">
        <row r="107">
          <cell r="E107">
            <v>0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EZ"/>
      <sheetName val="PROVEEDORES TOTAL"/>
      <sheetName val="PROVEEDORES A PAG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74"/>
  <sheetViews>
    <sheetView tabSelected="1" zoomScale="90" zoomScaleNormal="90" zoomScaleSheetLayoutView="100" workbookViewId="0">
      <pane ySplit="3" topLeftCell="A31" activePane="bottomLeft" state="frozen"/>
      <selection pane="bottomLeft" activeCell="E54" sqref="E54"/>
    </sheetView>
  </sheetViews>
  <sheetFormatPr baseColWidth="10" defaultRowHeight="14.25" x14ac:dyDescent="0.2"/>
  <cols>
    <col min="1" max="1" width="32.5703125" style="1" customWidth="1"/>
    <col min="2" max="2" width="27.28515625" style="3" customWidth="1"/>
    <col min="3" max="4" width="20" style="3" customWidth="1"/>
    <col min="5" max="5" width="19.140625" style="3" customWidth="1"/>
    <col min="6" max="6" width="3.85546875" style="2" customWidth="1"/>
    <col min="7" max="7" width="32.85546875" style="2" customWidth="1"/>
    <col min="8" max="8" width="22.5703125" style="2" customWidth="1"/>
    <col min="9" max="9" width="21.140625" style="1" customWidth="1"/>
    <col min="10" max="10" width="20.28515625" style="1" customWidth="1"/>
    <col min="11" max="11" width="21" style="1" customWidth="1"/>
    <col min="12" max="12" width="10.42578125" style="2" customWidth="1"/>
    <col min="13" max="13" width="34" style="2" customWidth="1"/>
    <col min="14" max="14" width="18.5703125" style="2" customWidth="1"/>
    <col min="15" max="15" width="19.5703125" style="2" customWidth="1"/>
    <col min="16" max="16" width="20.28515625" style="2" customWidth="1"/>
    <col min="17" max="17" width="17.28515625" style="2" customWidth="1"/>
    <col min="18" max="18" width="10.28515625" style="2" customWidth="1"/>
    <col min="19" max="19" width="32.42578125" style="2" customWidth="1"/>
    <col min="20" max="20" width="22.7109375" style="2" customWidth="1"/>
    <col min="21" max="21" width="20.5703125" style="2" customWidth="1"/>
    <col min="22" max="22" width="19.5703125" style="2" customWidth="1"/>
    <col min="23" max="23" width="16.7109375" style="2" bestFit="1" customWidth="1"/>
    <col min="24" max="24" width="11.42578125" style="2"/>
    <col min="25" max="25" width="36.28515625" style="2" customWidth="1"/>
    <col min="26" max="26" width="16.85546875" style="2" customWidth="1"/>
    <col min="27" max="27" width="17" style="2" customWidth="1"/>
    <col min="28" max="28" width="20.7109375" style="2" customWidth="1"/>
    <col min="29" max="29" width="16.7109375" style="2" customWidth="1"/>
    <col min="30" max="30" width="7.42578125" style="2" customWidth="1"/>
    <col min="31" max="31" width="21" style="2" customWidth="1"/>
    <col min="32" max="32" width="20.28515625" style="2" customWidth="1"/>
    <col min="33" max="33" width="14.42578125" style="2" bestFit="1" customWidth="1"/>
    <col min="34" max="34" width="15.85546875" style="2" customWidth="1"/>
    <col min="35" max="35" width="18.85546875" style="2" customWidth="1"/>
    <col min="36" max="105" width="11.42578125" style="2"/>
    <col min="106" max="16384" width="11.42578125" style="1"/>
  </cols>
  <sheetData>
    <row r="1" spans="1:105" s="222" customFormat="1" ht="16.5" thickBot="1" x14ac:dyDescent="0.3">
      <c r="A1" s="321" t="s">
        <v>52</v>
      </c>
      <c r="B1" s="322"/>
      <c r="C1" s="322"/>
      <c r="D1" s="322"/>
      <c r="E1" s="323"/>
      <c r="F1" s="223"/>
      <c r="G1" s="342" t="s">
        <v>51</v>
      </c>
      <c r="H1" s="343"/>
      <c r="I1" s="343"/>
      <c r="J1" s="343"/>
      <c r="K1" s="344"/>
      <c r="L1" s="223"/>
      <c r="M1" s="345" t="s">
        <v>30</v>
      </c>
      <c r="N1" s="346"/>
      <c r="O1" s="346"/>
      <c r="P1" s="346"/>
      <c r="Q1" s="347"/>
      <c r="R1" s="223"/>
      <c r="S1" s="327" t="s">
        <v>50</v>
      </c>
      <c r="T1" s="328"/>
      <c r="U1" s="328"/>
      <c r="V1" s="328"/>
      <c r="W1" s="329"/>
      <c r="X1" s="223"/>
      <c r="Y1" s="275" t="s">
        <v>49</v>
      </c>
      <c r="Z1" s="276"/>
      <c r="AA1" s="276"/>
      <c r="AB1" s="276"/>
      <c r="AC1" s="277"/>
      <c r="AD1" s="223"/>
      <c r="AE1" s="255" t="s">
        <v>48</v>
      </c>
      <c r="AF1" s="256"/>
      <c r="AG1" s="256"/>
      <c r="AH1" s="256"/>
      <c r="AI1" s="257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</row>
    <row r="2" spans="1:105" s="73" customFormat="1" ht="15" x14ac:dyDescent="0.25">
      <c r="A2" s="324" t="s">
        <v>47</v>
      </c>
      <c r="B2" s="325"/>
      <c r="C2" s="325"/>
      <c r="D2" s="325"/>
      <c r="E2" s="326"/>
      <c r="F2" s="2"/>
      <c r="G2" s="324" t="s">
        <v>47</v>
      </c>
      <c r="H2" s="325"/>
      <c r="I2" s="325"/>
      <c r="J2" s="325"/>
      <c r="K2" s="326"/>
      <c r="L2" s="2"/>
      <c r="M2" s="263" t="s">
        <v>47</v>
      </c>
      <c r="N2" s="264"/>
      <c r="O2" s="264"/>
      <c r="P2" s="264"/>
      <c r="Q2" s="265"/>
      <c r="R2" s="2"/>
      <c r="S2" s="324" t="s">
        <v>47</v>
      </c>
      <c r="T2" s="325"/>
      <c r="U2" s="325"/>
      <c r="V2" s="325"/>
      <c r="W2" s="326"/>
      <c r="X2" s="2"/>
      <c r="Y2" s="278" t="s">
        <v>47</v>
      </c>
      <c r="Z2" s="279"/>
      <c r="AA2" s="279"/>
      <c r="AB2" s="279"/>
      <c r="AC2" s="280"/>
      <c r="AD2" s="2"/>
      <c r="AE2" s="258" t="s">
        <v>47</v>
      </c>
      <c r="AF2" s="259"/>
      <c r="AG2" s="259"/>
      <c r="AH2" s="259"/>
      <c r="AI2" s="260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</row>
    <row r="3" spans="1:105" s="73" customFormat="1" ht="15" x14ac:dyDescent="0.25">
      <c r="A3" s="266">
        <v>45785</v>
      </c>
      <c r="B3" s="267"/>
      <c r="C3" s="267"/>
      <c r="D3" s="267"/>
      <c r="E3" s="268"/>
      <c r="F3" s="2"/>
      <c r="G3" s="272">
        <f>A3</f>
        <v>45785</v>
      </c>
      <c r="H3" s="273"/>
      <c r="I3" s="273"/>
      <c r="J3" s="273"/>
      <c r="K3" s="274"/>
      <c r="L3" s="2"/>
      <c r="M3" s="266">
        <f>A3</f>
        <v>45785</v>
      </c>
      <c r="N3" s="267"/>
      <c r="O3" s="267"/>
      <c r="P3" s="267"/>
      <c r="Q3" s="268"/>
      <c r="R3" s="2"/>
      <c r="S3" s="330">
        <f>A3</f>
        <v>45785</v>
      </c>
      <c r="T3" s="331"/>
      <c r="U3" s="331"/>
      <c r="V3" s="331"/>
      <c r="W3" s="332"/>
      <c r="X3" s="2"/>
      <c r="Y3" s="272">
        <f>A3</f>
        <v>45785</v>
      </c>
      <c r="Z3" s="273"/>
      <c r="AA3" s="273"/>
      <c r="AB3" s="273"/>
      <c r="AC3" s="274"/>
      <c r="AD3" s="2"/>
      <c r="AE3" s="272">
        <f>M3</f>
        <v>45785</v>
      </c>
      <c r="AF3" s="273"/>
      <c r="AG3" s="273"/>
      <c r="AH3" s="273"/>
      <c r="AI3" s="274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</row>
    <row r="4" spans="1:105" ht="18" customHeight="1" x14ac:dyDescent="0.25">
      <c r="A4" s="269" t="s">
        <v>21</v>
      </c>
      <c r="B4" s="270"/>
      <c r="C4" s="270"/>
      <c r="D4" s="270"/>
      <c r="E4" s="271"/>
      <c r="G4" s="307" t="s">
        <v>21</v>
      </c>
      <c r="H4" s="308"/>
      <c r="I4" s="308"/>
      <c r="J4" s="308"/>
      <c r="K4" s="317"/>
      <c r="M4" s="269" t="s">
        <v>21</v>
      </c>
      <c r="N4" s="270"/>
      <c r="O4" s="270"/>
      <c r="P4" s="270"/>
      <c r="Q4" s="271"/>
      <c r="S4" s="333" t="s">
        <v>21</v>
      </c>
      <c r="T4" s="334"/>
      <c r="U4" s="334"/>
      <c r="V4" s="334"/>
      <c r="W4" s="335"/>
      <c r="Y4" s="307" t="s">
        <v>21</v>
      </c>
      <c r="Z4" s="308"/>
      <c r="AA4" s="308"/>
      <c r="AB4" s="308"/>
      <c r="AC4" s="317"/>
      <c r="AE4" s="312" t="s">
        <v>21</v>
      </c>
      <c r="AF4" s="313"/>
      <c r="AG4" s="313"/>
      <c r="AH4" s="313"/>
      <c r="AI4" s="314"/>
    </row>
    <row r="5" spans="1:105" s="73" customFormat="1" ht="15" x14ac:dyDescent="0.2">
      <c r="A5" s="300" t="s">
        <v>42</v>
      </c>
      <c r="B5" s="221" t="s">
        <v>46</v>
      </c>
      <c r="C5" s="217">
        <v>1295483.1399999999</v>
      </c>
      <c r="D5" s="136"/>
      <c r="E5" s="297">
        <f>+C5+C6</f>
        <v>2158253.8199999998</v>
      </c>
      <c r="F5" s="296"/>
      <c r="G5" s="242" t="s">
        <v>42</v>
      </c>
      <c r="H5" s="243"/>
      <c r="I5" s="46">
        <v>687193.22</v>
      </c>
      <c r="J5" s="132"/>
      <c r="K5" s="110">
        <f>+I5</f>
        <v>687193.22</v>
      </c>
      <c r="L5" s="123"/>
      <c r="M5" s="242" t="s">
        <v>42</v>
      </c>
      <c r="N5" s="243"/>
      <c r="O5" s="48">
        <v>193148.63</v>
      </c>
      <c r="P5" s="136"/>
      <c r="Q5" s="113">
        <f>+O5</f>
        <v>193148.63</v>
      </c>
      <c r="R5" s="2"/>
      <c r="S5" s="242" t="s">
        <v>42</v>
      </c>
      <c r="T5" s="243"/>
      <c r="U5" s="48">
        <v>316308.02</v>
      </c>
      <c r="V5" s="136"/>
      <c r="W5" s="113">
        <f>+U5</f>
        <v>316308.02</v>
      </c>
      <c r="X5" s="2"/>
      <c r="Y5" s="242" t="s">
        <v>42</v>
      </c>
      <c r="Z5" s="243"/>
      <c r="AA5" s="48">
        <v>561577.39</v>
      </c>
      <c r="AB5" s="132"/>
      <c r="AC5" s="110">
        <f>+AA5</f>
        <v>561577.39</v>
      </c>
      <c r="AD5" s="2"/>
      <c r="AE5" s="242" t="s">
        <v>42</v>
      </c>
      <c r="AF5" s="243"/>
      <c r="AG5" s="46">
        <v>825046.93</v>
      </c>
      <c r="AH5" s="132"/>
      <c r="AI5" s="110">
        <f>+AG5</f>
        <v>825046.93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</row>
    <row r="6" spans="1:105" s="73" customFormat="1" ht="15" x14ac:dyDescent="0.2">
      <c r="A6" s="302"/>
      <c r="B6" s="108" t="s">
        <v>45</v>
      </c>
      <c r="C6" s="48">
        <v>862770.68</v>
      </c>
      <c r="D6" s="136"/>
      <c r="E6" s="298"/>
      <c r="F6" s="296"/>
      <c r="G6" s="242" t="s">
        <v>38</v>
      </c>
      <c r="H6" s="243"/>
      <c r="I6" s="46">
        <v>6513.62</v>
      </c>
      <c r="J6" s="200">
        <f>AH6</f>
        <v>19.588000000000001</v>
      </c>
      <c r="K6" s="110">
        <f>+I6*J6</f>
        <v>127588.78856</v>
      </c>
      <c r="L6" s="123"/>
      <c r="M6" s="242" t="s">
        <v>38</v>
      </c>
      <c r="N6" s="243"/>
      <c r="O6" s="48">
        <v>8726.83</v>
      </c>
      <c r="P6" s="201">
        <f>J6</f>
        <v>19.588000000000001</v>
      </c>
      <c r="Q6" s="113">
        <f>+O6*P6</f>
        <v>170941.14604000002</v>
      </c>
      <c r="S6" s="242" t="s">
        <v>38</v>
      </c>
      <c r="T6" s="243"/>
      <c r="U6" s="48">
        <v>2464.87</v>
      </c>
      <c r="V6" s="201">
        <f>D7</f>
        <v>19.588000000000001</v>
      </c>
      <c r="W6" s="113">
        <f>+U6*V6</f>
        <v>48281.87356</v>
      </c>
      <c r="X6" s="2"/>
      <c r="Y6" s="242" t="s">
        <v>38</v>
      </c>
      <c r="Z6" s="243"/>
      <c r="AA6" s="46">
        <v>178046.81</v>
      </c>
      <c r="AB6" s="200">
        <f>D7</f>
        <v>19.588000000000001</v>
      </c>
      <c r="AC6" s="110">
        <f>+AA6*AB6</f>
        <v>3487580.9142800001</v>
      </c>
      <c r="AD6" s="2"/>
      <c r="AE6" s="242" t="s">
        <v>38</v>
      </c>
      <c r="AF6" s="243"/>
      <c r="AG6" s="46">
        <v>45047.53</v>
      </c>
      <c r="AH6" s="200">
        <f>D7</f>
        <v>19.588000000000001</v>
      </c>
      <c r="AI6" s="110">
        <f>+AG6*AH6</f>
        <v>882391.01763999998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</row>
    <row r="7" spans="1:105" ht="15" customHeight="1" x14ac:dyDescent="0.2">
      <c r="A7" s="220"/>
      <c r="B7" s="219" t="s">
        <v>38</v>
      </c>
      <c r="C7" s="41">
        <v>10968.54</v>
      </c>
      <c r="D7" s="218">
        <v>19.588000000000001</v>
      </c>
      <c r="E7" s="113">
        <f>+C7*D7</f>
        <v>214851.76152000003</v>
      </c>
      <c r="F7" s="296"/>
      <c r="G7" s="292"/>
      <c r="H7" s="293"/>
      <c r="I7" s="126"/>
      <c r="J7" s="200"/>
      <c r="K7" s="110">
        <f>+I7*J7</f>
        <v>0</v>
      </c>
      <c r="L7" s="123"/>
      <c r="M7" s="261"/>
      <c r="N7" s="262"/>
      <c r="O7" s="217"/>
      <c r="P7" s="201"/>
      <c r="Q7" s="113">
        <f>+O7</f>
        <v>0</v>
      </c>
      <c r="S7" s="261" t="s">
        <v>44</v>
      </c>
      <c r="T7" s="262"/>
      <c r="U7" s="217"/>
      <c r="V7" s="201"/>
      <c r="W7" s="113">
        <f>+U7</f>
        <v>0</v>
      </c>
      <c r="Y7" s="372"/>
      <c r="Z7" s="373"/>
      <c r="AA7" s="126"/>
      <c r="AB7" s="200"/>
      <c r="AC7" s="110">
        <f>+AA7</f>
        <v>0</v>
      </c>
      <c r="AE7" s="242" t="s">
        <v>43</v>
      </c>
      <c r="AF7" s="243"/>
      <c r="AG7" s="126">
        <v>500</v>
      </c>
      <c r="AH7" s="200">
        <v>22.056999999999999</v>
      </c>
      <c r="AI7" s="110">
        <f>+AG7*AH7</f>
        <v>11028.5</v>
      </c>
    </row>
    <row r="8" spans="1:105" ht="15" x14ac:dyDescent="0.25">
      <c r="A8" s="108"/>
      <c r="B8" s="108" t="s">
        <v>43</v>
      </c>
      <c r="C8" s="108"/>
      <c r="D8" s="231">
        <v>20.256499999999999</v>
      </c>
      <c r="E8" s="216">
        <f>SUM(E5:E7)</f>
        <v>2373105.58152</v>
      </c>
      <c r="F8" s="73"/>
      <c r="G8" s="294"/>
      <c r="H8" s="295"/>
      <c r="I8" s="199"/>
      <c r="J8" s="200"/>
      <c r="K8" s="99">
        <f>SUM(K5:K7)</f>
        <v>814782.00855999999</v>
      </c>
      <c r="M8" s="261"/>
      <c r="N8" s="262"/>
      <c r="O8" s="202"/>
      <c r="P8" s="201"/>
      <c r="Q8" s="100">
        <f>SUM(Q5:Q7)</f>
        <v>364089.77604000003</v>
      </c>
      <c r="S8" s="261"/>
      <c r="T8" s="262"/>
      <c r="U8" s="202"/>
      <c r="V8" s="201"/>
      <c r="W8" s="100">
        <f>SUM(W5:W7)</f>
        <v>364589.89356</v>
      </c>
      <c r="Y8" s="372"/>
      <c r="Z8" s="373"/>
      <c r="AA8" s="199"/>
      <c r="AB8" s="200"/>
      <c r="AC8" s="110">
        <f>SUM(AC5:AC7)</f>
        <v>4049158.3042800003</v>
      </c>
      <c r="AE8" s="358"/>
      <c r="AF8" s="359"/>
      <c r="AG8" s="199"/>
      <c r="AH8" s="198"/>
      <c r="AI8" s="135">
        <f>SUM(AI5:AI7)</f>
        <v>1718466.4476399999</v>
      </c>
    </row>
    <row r="9" spans="1:105" ht="15.75" x14ac:dyDescent="0.25">
      <c r="A9" s="269" t="s">
        <v>19</v>
      </c>
      <c r="B9" s="270"/>
      <c r="C9" s="270"/>
      <c r="D9" s="285"/>
      <c r="E9" s="271"/>
      <c r="F9" s="73"/>
      <c r="G9" s="318"/>
      <c r="H9" s="215"/>
      <c r="I9" s="205"/>
      <c r="J9" s="200"/>
      <c r="K9" s="110"/>
      <c r="M9" s="300"/>
      <c r="N9" s="214"/>
      <c r="O9" s="208"/>
      <c r="P9" s="201"/>
      <c r="Q9" s="113"/>
      <c r="S9" s="300"/>
      <c r="T9" s="214"/>
      <c r="U9" s="208"/>
      <c r="V9" s="201"/>
      <c r="W9" s="113"/>
      <c r="Y9" s="319"/>
      <c r="Z9" s="213"/>
      <c r="AA9" s="205"/>
      <c r="AB9" s="200"/>
      <c r="AC9" s="110"/>
      <c r="AE9" s="310"/>
      <c r="AF9" s="212"/>
      <c r="AG9" s="205"/>
      <c r="AH9" s="198"/>
      <c r="AI9" s="135"/>
    </row>
    <row r="10" spans="1:105" ht="15" x14ac:dyDescent="0.2">
      <c r="A10" s="300" t="s">
        <v>42</v>
      </c>
      <c r="B10" s="112" t="s">
        <v>41</v>
      </c>
      <c r="C10" s="211"/>
      <c r="D10" s="48"/>
      <c r="E10" s="113">
        <f>+C10</f>
        <v>0</v>
      </c>
      <c r="F10" s="309"/>
      <c r="G10" s="318"/>
      <c r="H10" s="210"/>
      <c r="I10" s="205"/>
      <c r="J10" s="200"/>
      <c r="K10" s="110"/>
      <c r="L10" s="183"/>
      <c r="M10" s="302"/>
      <c r="N10" s="209"/>
      <c r="O10" s="208"/>
      <c r="P10" s="201"/>
      <c r="Q10" s="113"/>
      <c r="S10" s="302"/>
      <c r="T10" s="209"/>
      <c r="U10" s="208"/>
      <c r="V10" s="201"/>
      <c r="W10" s="113"/>
      <c r="Y10" s="320"/>
      <c r="Z10" s="207"/>
      <c r="AA10" s="205"/>
      <c r="AB10" s="200"/>
      <c r="AC10" s="110"/>
      <c r="AE10" s="311"/>
      <c r="AF10" s="206"/>
      <c r="AG10" s="205"/>
      <c r="AH10" s="198"/>
      <c r="AI10" s="135"/>
    </row>
    <row r="11" spans="1:105" ht="15" x14ac:dyDescent="0.2">
      <c r="A11" s="301"/>
      <c r="B11" s="112" t="s">
        <v>37</v>
      </c>
      <c r="C11" s="82"/>
      <c r="D11" s="48"/>
      <c r="E11" s="113">
        <f>+C11</f>
        <v>0</v>
      </c>
      <c r="F11" s="309"/>
      <c r="G11" s="204"/>
      <c r="H11" s="203"/>
      <c r="I11" s="199"/>
      <c r="J11" s="200"/>
      <c r="K11" s="110"/>
      <c r="L11" s="183"/>
      <c r="M11" s="336"/>
      <c r="N11" s="337"/>
      <c r="O11" s="202"/>
      <c r="P11" s="201"/>
      <c r="Q11" s="113"/>
      <c r="S11" s="336"/>
      <c r="T11" s="337"/>
      <c r="U11" s="202"/>
      <c r="V11" s="201"/>
      <c r="W11" s="113"/>
      <c r="Y11" s="366"/>
      <c r="Z11" s="367"/>
      <c r="AA11" s="199"/>
      <c r="AB11" s="200"/>
      <c r="AC11" s="110"/>
      <c r="AE11" s="315"/>
      <c r="AF11" s="316"/>
      <c r="AG11" s="199"/>
      <c r="AH11" s="198"/>
      <c r="AI11" s="135"/>
    </row>
    <row r="12" spans="1:105" ht="15.75" x14ac:dyDescent="0.25">
      <c r="A12" s="301"/>
      <c r="B12" s="112" t="s">
        <v>34</v>
      </c>
      <c r="C12" s="82"/>
      <c r="D12" s="48"/>
      <c r="E12" s="113">
        <f>+C12</f>
        <v>0</v>
      </c>
      <c r="F12" s="309"/>
      <c r="G12" s="307" t="s">
        <v>19</v>
      </c>
      <c r="H12" s="308"/>
      <c r="I12" s="308"/>
      <c r="J12" s="308"/>
      <c r="K12" s="317"/>
      <c r="L12" s="183"/>
      <c r="M12" s="338"/>
      <c r="N12" s="339"/>
      <c r="O12" s="95"/>
      <c r="P12" s="95"/>
      <c r="Q12" s="52"/>
      <c r="S12" s="340"/>
      <c r="T12" s="341"/>
      <c r="U12" s="93"/>
      <c r="V12" s="93"/>
      <c r="W12" s="24"/>
      <c r="Y12" s="368"/>
      <c r="Z12" s="369"/>
      <c r="AA12" s="21"/>
      <c r="AB12" s="21"/>
      <c r="AC12" s="99"/>
      <c r="AE12" s="312" t="s">
        <v>19</v>
      </c>
      <c r="AF12" s="313"/>
      <c r="AG12" s="313"/>
      <c r="AH12" s="313"/>
      <c r="AI12" s="314"/>
    </row>
    <row r="13" spans="1:105" ht="15.75" x14ac:dyDescent="0.25">
      <c r="A13" s="302"/>
      <c r="B13" s="112" t="s">
        <v>33</v>
      </c>
      <c r="C13" s="82"/>
      <c r="D13" s="48"/>
      <c r="E13" s="113">
        <f>+C13</f>
        <v>0</v>
      </c>
      <c r="F13" s="309"/>
      <c r="G13" s="290" t="s">
        <v>41</v>
      </c>
      <c r="H13" s="291"/>
      <c r="I13" s="197"/>
      <c r="J13" s="196"/>
      <c r="K13" s="110">
        <f>+I13</f>
        <v>0</v>
      </c>
      <c r="L13" s="183"/>
      <c r="M13" s="381" t="s">
        <v>19</v>
      </c>
      <c r="N13" s="382"/>
      <c r="O13" s="382"/>
      <c r="P13" s="382"/>
      <c r="Q13" s="383"/>
      <c r="S13" s="333" t="s">
        <v>19</v>
      </c>
      <c r="T13" s="334"/>
      <c r="U13" s="334"/>
      <c r="V13" s="334"/>
      <c r="W13" s="335"/>
      <c r="Y13" s="307" t="s">
        <v>19</v>
      </c>
      <c r="Z13" s="308"/>
      <c r="AA13" s="308"/>
      <c r="AB13" s="308"/>
      <c r="AC13" s="317"/>
      <c r="AE13" s="195"/>
      <c r="AF13" s="194"/>
      <c r="AG13" s="193"/>
      <c r="AH13" s="192"/>
      <c r="AI13" s="135">
        <f>+AG13</f>
        <v>0</v>
      </c>
    </row>
    <row r="14" spans="1:105" ht="15" x14ac:dyDescent="0.2">
      <c r="A14" s="191"/>
      <c r="B14" s="115"/>
      <c r="C14" s="48"/>
      <c r="D14" s="48"/>
      <c r="E14" s="113"/>
      <c r="F14" s="309"/>
      <c r="G14" s="109"/>
      <c r="H14" s="108" t="s">
        <v>40</v>
      </c>
      <c r="I14" s="184"/>
      <c r="J14" s="46"/>
      <c r="K14" s="110">
        <f>+I14</f>
        <v>0</v>
      </c>
      <c r="L14" s="183"/>
      <c r="M14" s="109"/>
      <c r="N14" s="112" t="s">
        <v>39</v>
      </c>
      <c r="O14" s="188"/>
      <c r="P14" s="136"/>
      <c r="Q14" s="113">
        <f>+O14</f>
        <v>0</v>
      </c>
      <c r="S14" s="187"/>
      <c r="T14" s="112" t="s">
        <v>39</v>
      </c>
      <c r="U14" s="81"/>
      <c r="V14" s="48"/>
      <c r="W14" s="113">
        <f>+U14</f>
        <v>0</v>
      </c>
      <c r="Y14" s="187"/>
      <c r="Z14" s="190" t="s">
        <v>39</v>
      </c>
      <c r="AA14" s="189"/>
      <c r="AB14" s="46"/>
      <c r="AC14" s="110">
        <f>+AA14</f>
        <v>0</v>
      </c>
      <c r="AE14" s="187"/>
      <c r="AF14" s="112"/>
      <c r="AG14" s="77"/>
      <c r="AH14" s="44"/>
      <c r="AI14" s="135">
        <f>+AG14</f>
        <v>0</v>
      </c>
    </row>
    <row r="15" spans="1:105" ht="15" x14ac:dyDescent="0.2">
      <c r="A15" s="299" t="s">
        <v>38</v>
      </c>
      <c r="B15" s="112" t="s">
        <v>37</v>
      </c>
      <c r="C15" s="74"/>
      <c r="D15" s="136">
        <f>+D7</f>
        <v>19.588000000000001</v>
      </c>
      <c r="E15" s="113">
        <f>+C15*D15</f>
        <v>0</v>
      </c>
      <c r="F15" s="309"/>
      <c r="G15" s="109"/>
      <c r="H15" s="108" t="s">
        <v>36</v>
      </c>
      <c r="I15" s="184"/>
      <c r="J15" s="132">
        <f>+J6</f>
        <v>19.588000000000001</v>
      </c>
      <c r="K15" s="110">
        <f>+I15*J15</f>
        <v>0</v>
      </c>
      <c r="L15" s="183"/>
      <c r="M15" s="109"/>
      <c r="N15" s="112" t="s">
        <v>35</v>
      </c>
      <c r="O15" s="188"/>
      <c r="P15" s="136">
        <f>+P6</f>
        <v>19.588000000000001</v>
      </c>
      <c r="Q15" s="113">
        <f>+O15*P15</f>
        <v>0</v>
      </c>
      <c r="S15" s="187"/>
      <c r="T15" s="112" t="s">
        <v>35</v>
      </c>
      <c r="U15" s="81"/>
      <c r="V15" s="136">
        <f>+V6</f>
        <v>19.588000000000001</v>
      </c>
      <c r="W15" s="113">
        <f>+U15*V15</f>
        <v>0</v>
      </c>
      <c r="Y15" s="187"/>
      <c r="Z15" s="112" t="s">
        <v>35</v>
      </c>
      <c r="AA15" s="85"/>
      <c r="AB15" s="132">
        <f>+AB6</f>
        <v>19.588000000000001</v>
      </c>
      <c r="AC15" s="110">
        <f>+AA15*AB15</f>
        <v>0</v>
      </c>
      <c r="AE15" s="187"/>
      <c r="AF15" s="112"/>
      <c r="AG15" s="77"/>
      <c r="AH15" s="186"/>
      <c r="AI15" s="135">
        <f>+AG15*AH15</f>
        <v>0</v>
      </c>
    </row>
    <row r="16" spans="1:105" ht="15" x14ac:dyDescent="0.2">
      <c r="A16" s="299"/>
      <c r="B16" s="112" t="s">
        <v>34</v>
      </c>
      <c r="C16" s="74"/>
      <c r="D16" s="136">
        <f>D15</f>
        <v>19.588000000000001</v>
      </c>
      <c r="E16" s="113">
        <f>+C16*D16</f>
        <v>0</v>
      </c>
      <c r="F16" s="185"/>
      <c r="G16" s="120"/>
      <c r="H16" s="105" t="s">
        <v>33</v>
      </c>
      <c r="I16" s="184"/>
      <c r="J16" s="46"/>
      <c r="K16" s="110"/>
      <c r="L16" s="183"/>
      <c r="M16" s="340"/>
      <c r="N16" s="390"/>
      <c r="O16" s="41"/>
      <c r="P16" s="41"/>
      <c r="Q16" s="113"/>
      <c r="S16" s="340"/>
      <c r="T16" s="390"/>
      <c r="U16" s="48"/>
      <c r="V16" s="48"/>
      <c r="W16" s="113"/>
      <c r="Y16" s="368"/>
      <c r="Z16" s="369"/>
      <c r="AA16" s="46"/>
      <c r="AB16" s="56"/>
      <c r="AC16" s="110"/>
      <c r="AE16" s="370"/>
      <c r="AF16" s="371"/>
      <c r="AG16" s="176"/>
      <c r="AH16" s="175"/>
      <c r="AI16" s="135"/>
    </row>
    <row r="17" spans="1:45" ht="15" x14ac:dyDescent="0.25">
      <c r="A17" s="351"/>
      <c r="B17" s="352"/>
      <c r="C17" s="182"/>
      <c r="D17" s="181"/>
      <c r="E17" s="100">
        <f>SUM(E10:E16)</f>
        <v>0</v>
      </c>
      <c r="F17" s="53"/>
      <c r="G17" s="172"/>
      <c r="H17" s="171"/>
      <c r="I17" s="176"/>
      <c r="J17" s="175"/>
      <c r="K17" s="99">
        <f>SUM(K13:K15)</f>
        <v>0</v>
      </c>
      <c r="L17" s="53"/>
      <c r="M17" s="178"/>
      <c r="N17" s="180"/>
      <c r="O17" s="179"/>
      <c r="P17" s="179"/>
      <c r="Q17" s="100">
        <f>SUM(Q14:Q15)</f>
        <v>0</v>
      </c>
      <c r="S17" s="178"/>
      <c r="T17" s="169"/>
      <c r="U17" s="168"/>
      <c r="V17" s="168"/>
      <c r="W17" s="100">
        <f>SUM(W14:W15)</f>
        <v>0</v>
      </c>
      <c r="Y17" s="166"/>
      <c r="Z17" s="165"/>
      <c r="AA17" s="177"/>
      <c r="AB17" s="177"/>
      <c r="AC17" s="99">
        <f>SUM(AC14:AC15)</f>
        <v>0</v>
      </c>
      <c r="AE17" s="162"/>
      <c r="AF17" s="161"/>
      <c r="AG17" s="176"/>
      <c r="AH17" s="175"/>
      <c r="AI17" s="98">
        <f>SUM(AI13:AI15)</f>
        <v>0</v>
      </c>
    </row>
    <row r="18" spans="1:45" ht="15" x14ac:dyDescent="0.25">
      <c r="A18" s="174"/>
      <c r="B18" s="173"/>
      <c r="C18" s="95"/>
      <c r="D18" s="95"/>
      <c r="E18" s="100"/>
      <c r="F18" s="53"/>
      <c r="G18" s="172"/>
      <c r="H18" s="171"/>
      <c r="I18" s="17"/>
      <c r="J18" s="17"/>
      <c r="K18" s="99"/>
      <c r="L18" s="53"/>
      <c r="M18" s="170"/>
      <c r="N18" s="27"/>
      <c r="O18" s="168"/>
      <c r="P18" s="168"/>
      <c r="Q18" s="167"/>
      <c r="S18" s="170"/>
      <c r="T18" s="169"/>
      <c r="U18" s="168"/>
      <c r="V18" s="168"/>
      <c r="W18" s="167"/>
      <c r="Y18" s="166"/>
      <c r="Z18" s="165"/>
      <c r="AA18" s="21"/>
      <c r="AB18" s="164"/>
      <c r="AC18" s="163"/>
      <c r="AE18" s="162"/>
      <c r="AF18" s="161"/>
      <c r="AG18" s="17"/>
      <c r="AH18" s="17"/>
      <c r="AI18" s="98"/>
    </row>
    <row r="19" spans="1:45" x14ac:dyDescent="0.2">
      <c r="A19" s="160"/>
      <c r="B19" s="159"/>
      <c r="C19" s="303" t="s">
        <v>32</v>
      </c>
      <c r="D19" s="304"/>
      <c r="E19" s="156">
        <f>+E8-E17</f>
        <v>2373105.58152</v>
      </c>
      <c r="F19" s="53"/>
      <c r="G19" s="154"/>
      <c r="H19" s="153"/>
      <c r="I19" s="303" t="s">
        <v>32</v>
      </c>
      <c r="J19" s="304"/>
      <c r="K19" s="152">
        <f>+K8-K17</f>
        <v>814782.00855999999</v>
      </c>
      <c r="L19" s="53"/>
      <c r="M19" s="109"/>
      <c r="N19" s="158"/>
      <c r="O19" s="360" t="s">
        <v>32</v>
      </c>
      <c r="P19" s="361"/>
      <c r="Q19" s="156">
        <f>+Q8-Q17</f>
        <v>364089.77604000003</v>
      </c>
      <c r="S19" s="109"/>
      <c r="T19" s="157"/>
      <c r="U19" s="303" t="s">
        <v>32</v>
      </c>
      <c r="V19" s="304"/>
      <c r="W19" s="156">
        <f>+W8-W17</f>
        <v>364589.89356</v>
      </c>
      <c r="Y19" s="120"/>
      <c r="Z19" s="155"/>
      <c r="AA19" s="364" t="s">
        <v>32</v>
      </c>
      <c r="AB19" s="365"/>
      <c r="AC19" s="110">
        <f>+AC8-AC17</f>
        <v>4049158.3042800003</v>
      </c>
      <c r="AE19" s="154"/>
      <c r="AF19" s="153"/>
      <c r="AG19" s="303" t="s">
        <v>32</v>
      </c>
      <c r="AH19" s="304"/>
      <c r="AI19" s="152">
        <f>+AI8-AI17</f>
        <v>1718466.4476399999</v>
      </c>
    </row>
    <row r="20" spans="1:45" ht="19.5" customHeight="1" x14ac:dyDescent="0.25">
      <c r="A20" s="348"/>
      <c r="B20" s="349"/>
      <c r="C20" s="349"/>
      <c r="D20" s="349"/>
      <c r="E20" s="350"/>
      <c r="F20" s="53"/>
      <c r="G20" s="391"/>
      <c r="H20" s="392"/>
      <c r="I20" s="392"/>
      <c r="J20" s="392"/>
      <c r="K20" s="393"/>
      <c r="L20" s="53"/>
      <c r="M20" s="394"/>
      <c r="N20" s="395"/>
      <c r="O20" s="349"/>
      <c r="P20" s="349"/>
      <c r="Q20" s="350"/>
      <c r="S20" s="348"/>
      <c r="T20" s="349"/>
      <c r="U20" s="349"/>
      <c r="V20" s="349"/>
      <c r="W20" s="350"/>
      <c r="Y20" s="269"/>
      <c r="Z20" s="270"/>
      <c r="AA20" s="270"/>
      <c r="AB20" s="270"/>
      <c r="AC20" s="271"/>
      <c r="AE20" s="384"/>
      <c r="AF20" s="385"/>
      <c r="AG20" s="385"/>
      <c r="AH20" s="385"/>
      <c r="AI20" s="386"/>
    </row>
    <row r="21" spans="1:45" ht="15.75" x14ac:dyDescent="0.25">
      <c r="A21" s="269" t="s">
        <v>31</v>
      </c>
      <c r="B21" s="270"/>
      <c r="C21" s="270"/>
      <c r="D21" s="270"/>
      <c r="E21" s="271"/>
      <c r="F21" s="53"/>
      <c r="G21" s="374" t="s">
        <v>31</v>
      </c>
      <c r="H21" s="375"/>
      <c r="I21" s="375"/>
      <c r="J21" s="375"/>
      <c r="K21" s="376"/>
      <c r="L21" s="53"/>
      <c r="M21" s="269" t="s">
        <v>31</v>
      </c>
      <c r="N21" s="270"/>
      <c r="O21" s="270"/>
      <c r="P21" s="270"/>
      <c r="Q21" s="271"/>
      <c r="S21" s="333" t="s">
        <v>31</v>
      </c>
      <c r="T21" s="334"/>
      <c r="U21" s="334"/>
      <c r="V21" s="334"/>
      <c r="W21" s="335"/>
      <c r="Y21" s="269" t="s">
        <v>31</v>
      </c>
      <c r="Z21" s="375"/>
      <c r="AA21" s="270"/>
      <c r="AB21" s="270"/>
      <c r="AC21" s="271"/>
      <c r="AE21" s="387" t="s">
        <v>31</v>
      </c>
      <c r="AF21" s="388"/>
      <c r="AG21" s="388"/>
      <c r="AH21" s="388"/>
      <c r="AI21" s="389"/>
    </row>
    <row r="22" spans="1:45" ht="15.75" x14ac:dyDescent="0.25">
      <c r="A22" s="402"/>
      <c r="B22" s="403"/>
      <c r="C22" s="136"/>
      <c r="D22" s="136"/>
      <c r="E22" s="144">
        <f>D22*C22</f>
        <v>0</v>
      </c>
      <c r="F22" s="25"/>
      <c r="G22" s="248"/>
      <c r="H22" s="249"/>
      <c r="I22" s="121"/>
      <c r="J22" s="132"/>
      <c r="K22" s="110">
        <f t="shared" ref="K22:K30" si="0">+I22*J22</f>
        <v>0</v>
      </c>
      <c r="L22" s="53"/>
      <c r="M22" s="242"/>
      <c r="N22" s="243"/>
      <c r="O22" s="137"/>
      <c r="P22" s="136"/>
      <c r="Q22" s="113"/>
      <c r="S22" s="149"/>
      <c r="T22" s="151"/>
      <c r="U22" s="151"/>
      <c r="V22" s="151"/>
      <c r="W22" s="150"/>
      <c r="Y22" s="246"/>
      <c r="Z22" s="247"/>
      <c r="AA22" s="121"/>
      <c r="AB22" s="132">
        <f>AB6</f>
        <v>19.588000000000001</v>
      </c>
      <c r="AC22" s="110">
        <f t="shared" ref="AC22:AC30" si="1">+AA22*AB22</f>
        <v>0</v>
      </c>
      <c r="AE22" s="148"/>
      <c r="AF22" s="147"/>
      <c r="AG22" s="146"/>
      <c r="AH22" s="146"/>
      <c r="AI22" s="145"/>
    </row>
    <row r="23" spans="1:45" ht="14.25" customHeight="1" x14ac:dyDescent="0.2">
      <c r="A23" s="242"/>
      <c r="B23" s="243"/>
      <c r="C23" s="137"/>
      <c r="D23" s="136"/>
      <c r="E23" s="144">
        <f>+C23*D23</f>
        <v>0</v>
      </c>
      <c r="F23" s="296"/>
      <c r="G23" s="290"/>
      <c r="H23" s="291"/>
      <c r="I23" s="121"/>
      <c r="J23" s="132"/>
      <c r="K23" s="110">
        <f t="shared" si="0"/>
        <v>0</v>
      </c>
      <c r="L23" s="122"/>
      <c r="M23" s="242"/>
      <c r="N23" s="243"/>
      <c r="O23" s="137"/>
      <c r="P23" s="136"/>
      <c r="Q23" s="113">
        <f>+O23*P23</f>
        <v>0</v>
      </c>
      <c r="S23" s="261"/>
      <c r="T23" s="262"/>
      <c r="U23" s="137"/>
      <c r="V23" s="136"/>
      <c r="W23" s="113">
        <f>+U23*V23</f>
        <v>0</v>
      </c>
      <c r="Y23" s="246"/>
      <c r="Z23" s="247"/>
      <c r="AA23" s="121"/>
      <c r="AB23" s="132">
        <f>AB6</f>
        <v>19.588000000000001</v>
      </c>
      <c r="AC23" s="110">
        <f t="shared" si="1"/>
        <v>0</v>
      </c>
      <c r="AE23" s="372"/>
      <c r="AF23" s="373"/>
      <c r="AG23" s="121"/>
      <c r="AH23" s="132"/>
      <c r="AI23" s="110">
        <f>+AG23*AH23</f>
        <v>0</v>
      </c>
    </row>
    <row r="24" spans="1:45" ht="14.25" customHeight="1" x14ac:dyDescent="0.2">
      <c r="A24" s="242"/>
      <c r="B24" s="243"/>
      <c r="C24" s="137"/>
      <c r="D24" s="136"/>
      <c r="E24" s="113">
        <f>+C24*D24</f>
        <v>0</v>
      </c>
      <c r="F24" s="296"/>
      <c r="G24" s="290"/>
      <c r="H24" s="291"/>
      <c r="I24" s="121"/>
      <c r="J24" s="132"/>
      <c r="K24" s="110">
        <f t="shared" si="0"/>
        <v>0</v>
      </c>
      <c r="L24" s="122"/>
      <c r="M24" s="242"/>
      <c r="N24" s="243"/>
      <c r="O24" s="137"/>
      <c r="P24" s="136"/>
      <c r="Q24" s="113">
        <f>+O24*P24</f>
        <v>0</v>
      </c>
      <c r="S24" s="261"/>
      <c r="T24" s="262"/>
      <c r="U24" s="137"/>
      <c r="V24" s="136"/>
      <c r="W24" s="113">
        <f>+U24*V24</f>
        <v>0</v>
      </c>
      <c r="Y24" s="246"/>
      <c r="Z24" s="247"/>
      <c r="AA24" s="121"/>
      <c r="AB24" s="132">
        <f>AB23</f>
        <v>19.588000000000001</v>
      </c>
      <c r="AC24" s="110">
        <f t="shared" si="1"/>
        <v>0</v>
      </c>
      <c r="AE24" s="246"/>
      <c r="AF24" s="247"/>
      <c r="AG24" s="121"/>
      <c r="AH24" s="132"/>
      <c r="AI24" s="110">
        <f>+AG24*AH24</f>
        <v>0</v>
      </c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5" s="73" customFormat="1" ht="14.25" customHeight="1" x14ac:dyDescent="0.2">
      <c r="A25" s="242"/>
      <c r="B25" s="243"/>
      <c r="C25" s="137"/>
      <c r="D25" s="136"/>
      <c r="E25" s="113">
        <f>+C25*D25</f>
        <v>0</v>
      </c>
      <c r="F25" s="123"/>
      <c r="G25" s="246"/>
      <c r="H25" s="247"/>
      <c r="I25" s="121"/>
      <c r="J25" s="132"/>
      <c r="K25" s="110">
        <f t="shared" si="0"/>
        <v>0</v>
      </c>
      <c r="L25" s="123"/>
      <c r="M25" s="242"/>
      <c r="N25" s="243"/>
      <c r="O25" s="137"/>
      <c r="P25" s="136"/>
      <c r="Q25" s="113">
        <f>+O25*P25</f>
        <v>0</v>
      </c>
      <c r="S25" s="119"/>
      <c r="T25" s="143"/>
      <c r="U25" s="137"/>
      <c r="V25" s="136"/>
      <c r="W25" s="113"/>
      <c r="Y25" s="246"/>
      <c r="Z25" s="247"/>
      <c r="AA25" s="121"/>
      <c r="AB25" s="132">
        <f>AB24</f>
        <v>19.588000000000001</v>
      </c>
      <c r="AC25" s="110">
        <f t="shared" si="1"/>
        <v>0</v>
      </c>
      <c r="AE25" s="118"/>
      <c r="AF25" s="117"/>
      <c r="AG25" s="121"/>
      <c r="AH25" s="132"/>
      <c r="AI25" s="110"/>
      <c r="AJ25" s="2"/>
      <c r="AK25" s="53"/>
      <c r="AL25" s="53"/>
      <c r="AM25" s="53"/>
      <c r="AN25" s="53"/>
      <c r="AO25" s="53"/>
      <c r="AP25" s="53"/>
      <c r="AQ25" s="53"/>
      <c r="AR25" s="53"/>
      <c r="AS25" s="53"/>
    </row>
    <row r="26" spans="1:45" s="73" customFormat="1" ht="14.25" customHeight="1" x14ac:dyDescent="0.2">
      <c r="A26" s="242"/>
      <c r="B26" s="243"/>
      <c r="C26" s="137"/>
      <c r="D26" s="136"/>
      <c r="E26" s="113">
        <f>+C26*D26</f>
        <v>0</v>
      </c>
      <c r="F26" s="123"/>
      <c r="G26" s="246"/>
      <c r="H26" s="247"/>
      <c r="I26" s="121"/>
      <c r="J26" s="132"/>
      <c r="K26" s="110">
        <f t="shared" si="0"/>
        <v>0</v>
      </c>
      <c r="L26" s="123"/>
      <c r="M26" s="242"/>
      <c r="N26" s="243"/>
      <c r="O26" s="137"/>
      <c r="P26" s="136"/>
      <c r="Q26" s="113">
        <f t="shared" ref="Q26:Q31" si="2">+O26*P26</f>
        <v>0</v>
      </c>
      <c r="S26" s="119"/>
      <c r="T26" s="143"/>
      <c r="U26" s="137"/>
      <c r="V26" s="136"/>
      <c r="W26" s="113"/>
      <c r="Y26" s="246"/>
      <c r="Z26" s="247"/>
      <c r="AA26" s="121"/>
      <c r="AB26" s="132">
        <f>AB25</f>
        <v>19.588000000000001</v>
      </c>
      <c r="AC26" s="110">
        <f t="shared" si="1"/>
        <v>0</v>
      </c>
      <c r="AE26" s="118"/>
      <c r="AF26" s="117"/>
      <c r="AG26" s="121"/>
      <c r="AH26" s="132"/>
      <c r="AI26" s="110"/>
      <c r="AJ26" s="2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5" s="73" customFormat="1" ht="14.25" customHeight="1" x14ac:dyDescent="0.2">
      <c r="A27" s="242"/>
      <c r="B27" s="243"/>
      <c r="C27" s="137"/>
      <c r="D27" s="136"/>
      <c r="E27" s="113">
        <f t="shared" ref="E27:E30" si="3">+C27*D27</f>
        <v>0</v>
      </c>
      <c r="F27" s="123"/>
      <c r="G27" s="246"/>
      <c r="H27" s="247"/>
      <c r="I27" s="121"/>
      <c r="J27" s="132"/>
      <c r="K27" s="110">
        <f t="shared" si="0"/>
        <v>0</v>
      </c>
      <c r="L27" s="123"/>
      <c r="M27" s="242"/>
      <c r="N27" s="243"/>
      <c r="O27" s="137"/>
      <c r="P27" s="136"/>
      <c r="Q27" s="113">
        <f t="shared" si="2"/>
        <v>0</v>
      </c>
      <c r="S27" s="119"/>
      <c r="T27" s="143"/>
      <c r="U27" s="137"/>
      <c r="V27" s="136"/>
      <c r="W27" s="113"/>
      <c r="Y27" s="246"/>
      <c r="Z27" s="247"/>
      <c r="AA27" s="121"/>
      <c r="AB27" s="132">
        <f>AB26</f>
        <v>19.588000000000001</v>
      </c>
      <c r="AC27" s="110">
        <f t="shared" si="1"/>
        <v>0</v>
      </c>
      <c r="AE27" s="118"/>
      <c r="AF27" s="117"/>
      <c r="AG27" s="121"/>
      <c r="AH27" s="132"/>
      <c r="AI27" s="110"/>
      <c r="AJ27" s="2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5" s="73" customFormat="1" ht="14.25" customHeight="1" x14ac:dyDescent="0.2">
      <c r="A28" s="417"/>
      <c r="B28" s="243"/>
      <c r="C28" s="137"/>
      <c r="D28" s="136"/>
      <c r="E28" s="113">
        <f t="shared" si="3"/>
        <v>0</v>
      </c>
      <c r="F28" s="224"/>
      <c r="G28" s="305"/>
      <c r="H28" s="247"/>
      <c r="I28" s="121"/>
      <c r="J28" s="132"/>
      <c r="K28" s="110">
        <f t="shared" si="0"/>
        <v>0</v>
      </c>
      <c r="L28" s="224"/>
      <c r="M28" s="242"/>
      <c r="N28" s="243"/>
      <c r="O28" s="137"/>
      <c r="P28" s="136"/>
      <c r="Q28" s="113">
        <f t="shared" si="2"/>
        <v>0</v>
      </c>
      <c r="S28" s="225"/>
      <c r="T28" s="226"/>
      <c r="U28" s="137"/>
      <c r="V28" s="136"/>
      <c r="W28" s="113"/>
      <c r="Y28" s="246"/>
      <c r="Z28" s="247"/>
      <c r="AA28" s="121"/>
      <c r="AB28" s="132"/>
      <c r="AC28" s="110"/>
      <c r="AE28" s="227"/>
      <c r="AF28" s="228"/>
      <c r="AG28" s="121"/>
      <c r="AH28" s="132"/>
      <c r="AI28" s="110"/>
      <c r="AJ28" s="2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5" s="73" customFormat="1" ht="14.25" customHeight="1" x14ac:dyDescent="0.2">
      <c r="A29" s="417"/>
      <c r="B29" s="243"/>
      <c r="C29" s="137"/>
      <c r="D29" s="136"/>
      <c r="E29" s="113">
        <f t="shared" si="3"/>
        <v>0</v>
      </c>
      <c r="F29" s="224"/>
      <c r="G29" s="305"/>
      <c r="H29" s="247"/>
      <c r="I29" s="121"/>
      <c r="J29" s="132"/>
      <c r="K29" s="110">
        <f t="shared" si="0"/>
        <v>0</v>
      </c>
      <c r="L29" s="224"/>
      <c r="M29" s="242"/>
      <c r="N29" s="243"/>
      <c r="O29" s="137"/>
      <c r="P29" s="136"/>
      <c r="Q29" s="113">
        <f t="shared" si="2"/>
        <v>0</v>
      </c>
      <c r="S29" s="225"/>
      <c r="T29" s="226"/>
      <c r="U29" s="137"/>
      <c r="V29" s="136"/>
      <c r="W29" s="113"/>
      <c r="Y29" s="246"/>
      <c r="Z29" s="247"/>
      <c r="AA29" s="121"/>
      <c r="AB29" s="132"/>
      <c r="AC29" s="110"/>
      <c r="AE29" s="227"/>
      <c r="AF29" s="228"/>
      <c r="AG29" s="121"/>
      <c r="AH29" s="132"/>
      <c r="AI29" s="110"/>
      <c r="AJ29" s="2"/>
      <c r="AK29" s="53"/>
      <c r="AL29" s="53"/>
      <c r="AM29" s="53"/>
      <c r="AN29" s="53"/>
      <c r="AO29" s="53"/>
      <c r="AP29" s="53"/>
      <c r="AQ29" s="53"/>
      <c r="AR29" s="53"/>
      <c r="AS29" s="53"/>
    </row>
    <row r="30" spans="1:45" s="73" customFormat="1" ht="14.25" customHeight="1" x14ac:dyDescent="0.2">
      <c r="A30" s="420"/>
      <c r="B30" s="243"/>
      <c r="C30" s="137"/>
      <c r="D30" s="136"/>
      <c r="E30" s="113">
        <f t="shared" si="3"/>
        <v>0</v>
      </c>
      <c r="F30" s="123"/>
      <c r="G30" s="306"/>
      <c r="H30" s="247"/>
      <c r="I30" s="121"/>
      <c r="J30" s="132"/>
      <c r="K30" s="110">
        <f t="shared" si="0"/>
        <v>0</v>
      </c>
      <c r="L30" s="123"/>
      <c r="M30" s="242"/>
      <c r="N30" s="243"/>
      <c r="O30" s="137"/>
      <c r="P30" s="136"/>
      <c r="Q30" s="113">
        <f t="shared" si="2"/>
        <v>0</v>
      </c>
      <c r="S30" s="119"/>
      <c r="T30" s="143"/>
      <c r="U30" s="137"/>
      <c r="V30" s="136"/>
      <c r="W30" s="113"/>
      <c r="Y30" s="246"/>
      <c r="Z30" s="247"/>
      <c r="AA30" s="121"/>
      <c r="AB30" s="132"/>
      <c r="AC30" s="110">
        <f t="shared" si="1"/>
        <v>0</v>
      </c>
      <c r="AE30" s="118"/>
      <c r="AF30" s="117"/>
      <c r="AG30" s="121"/>
      <c r="AH30" s="132"/>
      <c r="AI30" s="110"/>
      <c r="AJ30" s="2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5" ht="15" x14ac:dyDescent="0.25">
      <c r="A31" s="414"/>
      <c r="B31" s="414"/>
      <c r="C31" s="95"/>
      <c r="D31" s="95"/>
      <c r="E31" s="142">
        <f>SUM(E22:E30)</f>
        <v>0</v>
      </c>
      <c r="F31" s="25"/>
      <c r="G31" s="141"/>
      <c r="H31" s="140"/>
      <c r="I31" s="139"/>
      <c r="J31" s="138"/>
      <c r="K31" s="38">
        <f>SUM(K22:K30)</f>
        <v>0</v>
      </c>
      <c r="L31" s="53"/>
      <c r="M31" s="242"/>
      <c r="N31" s="243"/>
      <c r="O31" s="137"/>
      <c r="P31" s="136"/>
      <c r="Q31" s="113">
        <f t="shared" si="2"/>
        <v>0</v>
      </c>
      <c r="S31" s="261"/>
      <c r="T31" s="262"/>
      <c r="U31" s="124"/>
      <c r="V31" s="136"/>
      <c r="W31" s="100">
        <f>SUM(W23:W30)</f>
        <v>0</v>
      </c>
      <c r="Y31" s="246"/>
      <c r="Z31" s="247"/>
      <c r="AA31" s="121"/>
      <c r="AB31" s="132"/>
      <c r="AC31" s="99">
        <f>SUM(AC23:AC30)</f>
        <v>0</v>
      </c>
      <c r="AE31" s="246"/>
      <c r="AF31" s="247"/>
      <c r="AG31" s="121"/>
      <c r="AH31" s="132"/>
      <c r="AI31" s="135">
        <f>SUM(AI23:AI30)</f>
        <v>0</v>
      </c>
    </row>
    <row r="32" spans="1:45" ht="15.75" x14ac:dyDescent="0.25">
      <c r="A32" s="284" t="s">
        <v>7</v>
      </c>
      <c r="B32" s="285"/>
      <c r="C32" s="285"/>
      <c r="D32" s="285"/>
      <c r="E32" s="271"/>
      <c r="F32" s="25"/>
      <c r="G32" s="377" t="s">
        <v>7</v>
      </c>
      <c r="H32" s="378"/>
      <c r="I32" s="378"/>
      <c r="J32" s="378"/>
      <c r="K32" s="379"/>
      <c r="L32" s="53"/>
      <c r="M32" s="269" t="s">
        <v>7</v>
      </c>
      <c r="N32" s="270"/>
      <c r="O32" s="270"/>
      <c r="P32" s="270"/>
      <c r="Q32" s="271"/>
      <c r="S32" s="333" t="s">
        <v>7</v>
      </c>
      <c r="T32" s="334"/>
      <c r="U32" s="334"/>
      <c r="V32" s="334"/>
      <c r="W32" s="335"/>
      <c r="Y32" s="269" t="s">
        <v>7</v>
      </c>
      <c r="Z32" s="285"/>
      <c r="AA32" s="270"/>
      <c r="AB32" s="270"/>
      <c r="AC32" s="271"/>
      <c r="AE32" s="269" t="s">
        <v>7</v>
      </c>
      <c r="AF32" s="270"/>
      <c r="AG32" s="270"/>
      <c r="AH32" s="270"/>
      <c r="AI32" s="271"/>
    </row>
    <row r="33" spans="1:35" ht="14.25" customHeight="1" x14ac:dyDescent="0.25">
      <c r="A33" s="242"/>
      <c r="B33" s="243"/>
      <c r="C33" s="111"/>
      <c r="D33" s="114"/>
      <c r="E33" s="113">
        <f t="shared" ref="E33:E49" si="4">+C33</f>
        <v>0</v>
      </c>
      <c r="F33" s="123"/>
      <c r="G33" s="248"/>
      <c r="H33" s="249"/>
      <c r="I33" s="132"/>
      <c r="J33" s="132"/>
      <c r="K33" s="132">
        <f>I33</f>
        <v>0</v>
      </c>
      <c r="L33" s="122"/>
      <c r="M33" s="402"/>
      <c r="N33" s="403"/>
      <c r="O33" s="136"/>
      <c r="P33" s="136"/>
      <c r="Q33" s="136">
        <f t="shared" ref="Q33:Q38" si="5">O33</f>
        <v>0</v>
      </c>
      <c r="S33" s="134"/>
      <c r="T33" s="133"/>
      <c r="U33" s="48"/>
      <c r="V33" s="48"/>
      <c r="W33" s="100">
        <f>SUM(W23:W32)</f>
        <v>0</v>
      </c>
      <c r="Y33" s="246"/>
      <c r="Z33" s="247"/>
      <c r="AA33" s="121"/>
      <c r="AB33" s="132"/>
      <c r="AC33" s="24">
        <f>AA33</f>
        <v>0</v>
      </c>
      <c r="AE33" s="372"/>
      <c r="AF33" s="373"/>
      <c r="AG33" s="121"/>
      <c r="AH33" s="132"/>
      <c r="AI33" s="131"/>
    </row>
    <row r="34" spans="1:35" ht="14.25" customHeight="1" x14ac:dyDescent="0.25">
      <c r="A34" s="242"/>
      <c r="B34" s="243"/>
      <c r="C34" s="111"/>
      <c r="D34" s="114"/>
      <c r="E34" s="113">
        <f t="shared" si="4"/>
        <v>0</v>
      </c>
      <c r="F34" s="123"/>
      <c r="G34" s="248"/>
      <c r="H34" s="249"/>
      <c r="I34" s="132"/>
      <c r="J34" s="130"/>
      <c r="K34" s="46">
        <f>I34</f>
        <v>0</v>
      </c>
      <c r="L34" s="122"/>
      <c r="M34" s="242"/>
      <c r="N34" s="243"/>
      <c r="O34" s="124"/>
      <c r="P34" s="136"/>
      <c r="Q34" s="113">
        <f t="shared" si="5"/>
        <v>0</v>
      </c>
      <c r="S34" s="129"/>
      <c r="T34" s="128"/>
      <c r="U34" s="128"/>
      <c r="V34" s="128"/>
      <c r="W34" s="127"/>
      <c r="Y34" s="246"/>
      <c r="Z34" s="247"/>
      <c r="AA34" s="126"/>
      <c r="AB34" s="128"/>
      <c r="AC34" s="110">
        <f t="shared" ref="AC34:AC41" si="6">AA34</f>
        <v>0</v>
      </c>
      <c r="AE34" s="333"/>
      <c r="AF34" s="380"/>
      <c r="AG34" s="128"/>
      <c r="AH34" s="128"/>
      <c r="AI34" s="127"/>
    </row>
    <row r="35" spans="1:35" ht="14.25" customHeight="1" x14ac:dyDescent="0.2">
      <c r="A35" s="242"/>
      <c r="B35" s="243"/>
      <c r="C35" s="111"/>
      <c r="D35" s="114"/>
      <c r="E35" s="113">
        <f t="shared" si="4"/>
        <v>0</v>
      </c>
      <c r="F35" s="123"/>
      <c r="G35" s="250"/>
      <c r="H35" s="251"/>
      <c r="I35" s="111"/>
      <c r="J35" s="46"/>
      <c r="K35" s="46">
        <f t="shared" ref="K35:K44" si="7">I35</f>
        <v>0</v>
      </c>
      <c r="L35" s="122"/>
      <c r="M35" s="412"/>
      <c r="N35" s="413"/>
      <c r="O35" s="124"/>
      <c r="P35" s="136"/>
      <c r="Q35" s="113">
        <f t="shared" si="5"/>
        <v>0</v>
      </c>
      <c r="S35" s="109"/>
      <c r="T35" s="108"/>
      <c r="U35" s="124"/>
      <c r="V35" s="48"/>
      <c r="W35" s="113">
        <f>+U35</f>
        <v>0</v>
      </c>
      <c r="Y35" s="246"/>
      <c r="Z35" s="247"/>
      <c r="AA35" s="126"/>
      <c r="AB35" s="46"/>
      <c r="AC35" s="110">
        <f t="shared" si="6"/>
        <v>0</v>
      </c>
      <c r="AE35" s="415"/>
      <c r="AF35" s="416"/>
      <c r="AG35" s="104"/>
      <c r="AH35" s="104"/>
      <c r="AI35" s="110">
        <f>AG35</f>
        <v>0</v>
      </c>
    </row>
    <row r="36" spans="1:35" ht="14.25" customHeight="1" x14ac:dyDescent="0.2">
      <c r="A36" s="242"/>
      <c r="B36" s="243"/>
      <c r="C36" s="111"/>
      <c r="D36" s="114"/>
      <c r="E36" s="113">
        <f t="shared" si="4"/>
        <v>0</v>
      </c>
      <c r="F36" s="123"/>
      <c r="G36" s="252"/>
      <c r="H36" s="253"/>
      <c r="I36" s="111"/>
      <c r="J36" s="43"/>
      <c r="K36" s="46">
        <f t="shared" si="7"/>
        <v>0</v>
      </c>
      <c r="L36" s="122"/>
      <c r="M36" s="242"/>
      <c r="N36" s="243"/>
      <c r="O36" s="124"/>
      <c r="P36" s="136"/>
      <c r="Q36" s="113">
        <f t="shared" si="5"/>
        <v>0</v>
      </c>
      <c r="S36" s="109"/>
      <c r="T36" s="108"/>
      <c r="U36" s="124"/>
      <c r="V36" s="48"/>
      <c r="W36" s="113">
        <f>+U36</f>
        <v>0</v>
      </c>
      <c r="Y36" s="246"/>
      <c r="Z36" s="247"/>
      <c r="AA36" s="121"/>
      <c r="AB36" s="43"/>
      <c r="AC36" s="110">
        <f t="shared" si="6"/>
        <v>0</v>
      </c>
      <c r="AE36" s="372"/>
      <c r="AF36" s="373"/>
      <c r="AG36" s="104"/>
      <c r="AH36" s="125"/>
      <c r="AI36" s="110">
        <f>AG36</f>
        <v>0</v>
      </c>
    </row>
    <row r="37" spans="1:35" ht="14.25" customHeight="1" x14ac:dyDescent="0.2">
      <c r="A37" s="242"/>
      <c r="B37" s="243"/>
      <c r="C37" s="111"/>
      <c r="D37" s="114"/>
      <c r="E37" s="113">
        <f t="shared" si="4"/>
        <v>0</v>
      </c>
      <c r="F37" s="123"/>
      <c r="G37" s="252"/>
      <c r="H37" s="253"/>
      <c r="I37" s="111"/>
      <c r="J37" s="46"/>
      <c r="K37" s="46">
        <f t="shared" si="7"/>
        <v>0</v>
      </c>
      <c r="L37" s="122"/>
      <c r="M37" s="242"/>
      <c r="N37" s="243"/>
      <c r="O37" s="124"/>
      <c r="P37" s="136"/>
      <c r="Q37" s="113">
        <f t="shared" si="5"/>
        <v>0</v>
      </c>
      <c r="S37" s="109"/>
      <c r="T37" s="108"/>
      <c r="U37" s="116">
        <v>0</v>
      </c>
      <c r="V37" s="48"/>
      <c r="W37" s="113">
        <f>+U37</f>
        <v>0</v>
      </c>
      <c r="Y37" s="246"/>
      <c r="Z37" s="247"/>
      <c r="AA37" s="121"/>
      <c r="AB37" s="46"/>
      <c r="AC37" s="110">
        <f t="shared" si="6"/>
        <v>0</v>
      </c>
      <c r="AE37" s="246"/>
      <c r="AF37" s="247"/>
      <c r="AG37" s="121"/>
      <c r="AH37" s="46"/>
      <c r="AI37" s="110">
        <f>AG37</f>
        <v>0</v>
      </c>
    </row>
    <row r="38" spans="1:35" ht="14.25" customHeight="1" x14ac:dyDescent="0.2">
      <c r="A38" s="242"/>
      <c r="B38" s="243"/>
      <c r="C38" s="111"/>
      <c r="D38" s="114"/>
      <c r="E38" s="113">
        <f t="shared" si="4"/>
        <v>0</v>
      </c>
      <c r="F38" s="123"/>
      <c r="G38" s="254"/>
      <c r="H38" s="253"/>
      <c r="I38" s="111"/>
      <c r="J38" s="46"/>
      <c r="K38" s="46">
        <f t="shared" si="7"/>
        <v>0</v>
      </c>
      <c r="L38" s="122"/>
      <c r="M38" s="242"/>
      <c r="N38" s="243"/>
      <c r="O38" s="116"/>
      <c r="P38" s="136"/>
      <c r="Q38" s="113">
        <f t="shared" si="5"/>
        <v>0</v>
      </c>
      <c r="S38" s="109"/>
      <c r="T38" s="108"/>
      <c r="U38" s="116"/>
      <c r="V38" s="48"/>
      <c r="W38" s="113">
        <f>+U38</f>
        <v>0</v>
      </c>
      <c r="Y38" s="246"/>
      <c r="Z38" s="247"/>
      <c r="AA38" s="116"/>
      <c r="AB38" s="46"/>
      <c r="AC38" s="110">
        <f t="shared" si="6"/>
        <v>0</v>
      </c>
      <c r="AE38" s="246"/>
      <c r="AF38" s="247"/>
      <c r="AG38" s="121"/>
      <c r="AH38" s="46"/>
      <c r="AI38" s="110">
        <f>AG38</f>
        <v>0</v>
      </c>
    </row>
    <row r="39" spans="1:35" ht="15" x14ac:dyDescent="0.25">
      <c r="A39" s="242"/>
      <c r="B39" s="243"/>
      <c r="C39" s="111"/>
      <c r="D39" s="114"/>
      <c r="E39" s="113">
        <f t="shared" si="4"/>
        <v>0</v>
      </c>
      <c r="F39" s="73"/>
      <c r="G39" s="242"/>
      <c r="H39" s="243"/>
      <c r="I39" s="111"/>
      <c r="J39" s="46"/>
      <c r="K39" s="46">
        <f t="shared" si="7"/>
        <v>0</v>
      </c>
      <c r="M39" s="242"/>
      <c r="N39" s="243"/>
      <c r="O39" s="48"/>
      <c r="P39" s="136"/>
      <c r="Q39" s="113">
        <f t="shared" ref="Q39:Q50" si="8">O39</f>
        <v>0</v>
      </c>
      <c r="S39" s="109"/>
      <c r="T39" s="108"/>
      <c r="U39" s="48"/>
      <c r="V39" s="48"/>
      <c r="W39" s="100">
        <f>SUM(W35:W38)</f>
        <v>0</v>
      </c>
      <c r="Y39" s="246"/>
      <c r="Z39" s="247"/>
      <c r="AA39" s="116"/>
      <c r="AB39" s="46"/>
      <c r="AC39" s="110">
        <f t="shared" si="6"/>
        <v>0</v>
      </c>
      <c r="AE39" s="246"/>
      <c r="AF39" s="247"/>
      <c r="AG39" s="116"/>
      <c r="AH39" s="46"/>
      <c r="AI39" s="110">
        <f>AG39</f>
        <v>0</v>
      </c>
    </row>
    <row r="40" spans="1:35" ht="15" x14ac:dyDescent="0.25">
      <c r="A40" s="242" t="s">
        <v>53</v>
      </c>
      <c r="B40" s="243"/>
      <c r="C40" s="111"/>
      <c r="D40" s="114"/>
      <c r="E40" s="113">
        <f t="shared" si="4"/>
        <v>0</v>
      </c>
      <c r="F40" s="73"/>
      <c r="G40" s="246"/>
      <c r="H40" s="247"/>
      <c r="I40" s="111"/>
      <c r="J40" s="46"/>
      <c r="K40" s="46">
        <f t="shared" si="7"/>
        <v>0</v>
      </c>
      <c r="M40" s="242"/>
      <c r="N40" s="243"/>
      <c r="O40" s="48"/>
      <c r="P40" s="136"/>
      <c r="Q40" s="113">
        <f t="shared" si="8"/>
        <v>0</v>
      </c>
      <c r="S40" s="119"/>
      <c r="T40" s="90"/>
      <c r="U40" s="48"/>
      <c r="V40" s="48"/>
      <c r="W40" s="100"/>
      <c r="Y40" s="246"/>
      <c r="Z40" s="247"/>
      <c r="AA40" s="116"/>
      <c r="AB40" s="46"/>
      <c r="AC40" s="110">
        <f t="shared" si="6"/>
        <v>0</v>
      </c>
      <c r="AE40" s="118"/>
      <c r="AF40" s="117"/>
      <c r="AG40" s="116"/>
      <c r="AH40" s="46"/>
      <c r="AI40" s="110"/>
    </row>
    <row r="41" spans="1:35" ht="15" x14ac:dyDescent="0.25">
      <c r="A41" s="242"/>
      <c r="B41" s="243"/>
      <c r="C41" s="111"/>
      <c r="D41" s="114"/>
      <c r="E41" s="113">
        <f t="shared" si="4"/>
        <v>0</v>
      </c>
      <c r="F41" s="73"/>
      <c r="G41" s="244"/>
      <c r="H41" s="245"/>
      <c r="I41" s="111"/>
      <c r="J41" s="46"/>
      <c r="K41" s="46">
        <f t="shared" si="7"/>
        <v>0</v>
      </c>
      <c r="M41" s="242"/>
      <c r="N41" s="243"/>
      <c r="O41" s="48"/>
      <c r="P41" s="136"/>
      <c r="Q41" s="113">
        <f t="shared" si="8"/>
        <v>0</v>
      </c>
      <c r="S41" s="119"/>
      <c r="T41" s="90"/>
      <c r="U41" s="48"/>
      <c r="V41" s="48"/>
      <c r="W41" s="100"/>
      <c r="Y41" s="246"/>
      <c r="Z41" s="247"/>
      <c r="AA41" s="116"/>
      <c r="AB41" s="46"/>
      <c r="AC41" s="110">
        <f t="shared" si="6"/>
        <v>0</v>
      </c>
      <c r="AE41" s="118"/>
      <c r="AF41" s="117"/>
      <c r="AG41" s="116"/>
      <c r="AH41" s="46"/>
      <c r="AI41" s="110"/>
    </row>
    <row r="42" spans="1:35" ht="15" x14ac:dyDescent="0.25">
      <c r="A42" s="242"/>
      <c r="B42" s="243"/>
      <c r="C42" s="111"/>
      <c r="D42" s="114"/>
      <c r="E42" s="113">
        <f t="shared" si="4"/>
        <v>0</v>
      </c>
      <c r="F42" s="73"/>
      <c r="G42" s="246"/>
      <c r="H42" s="247"/>
      <c r="I42" s="111"/>
      <c r="J42" s="46"/>
      <c r="K42" s="46">
        <f t="shared" si="7"/>
        <v>0</v>
      </c>
      <c r="M42" s="242"/>
      <c r="N42" s="243"/>
      <c r="O42" s="48"/>
      <c r="P42" s="136"/>
      <c r="Q42" s="113">
        <f t="shared" si="8"/>
        <v>0</v>
      </c>
      <c r="S42" s="119"/>
      <c r="T42" s="90"/>
      <c r="U42" s="48"/>
      <c r="V42" s="48"/>
      <c r="W42" s="100"/>
      <c r="Y42" s="246"/>
      <c r="Z42" s="247"/>
      <c r="AA42" s="116"/>
      <c r="AB42" s="46"/>
      <c r="AC42" s="110"/>
      <c r="AE42" s="118"/>
      <c r="AF42" s="117"/>
      <c r="AG42" s="116"/>
      <c r="AH42" s="46"/>
      <c r="AI42" s="110"/>
    </row>
    <row r="43" spans="1:35" ht="15" x14ac:dyDescent="0.25">
      <c r="A43" s="242"/>
      <c r="B43" s="243"/>
      <c r="C43" s="111"/>
      <c r="D43" s="114"/>
      <c r="E43" s="113">
        <f t="shared" si="4"/>
        <v>0</v>
      </c>
      <c r="F43" s="73"/>
      <c r="G43" s="246"/>
      <c r="H43" s="247"/>
      <c r="I43" s="111"/>
      <c r="J43" s="46"/>
      <c r="K43" s="46">
        <f t="shared" si="7"/>
        <v>0</v>
      </c>
      <c r="M43" s="242"/>
      <c r="N43" s="243"/>
      <c r="O43" s="48"/>
      <c r="P43" s="136"/>
      <c r="Q43" s="113">
        <f t="shared" si="8"/>
        <v>0</v>
      </c>
      <c r="S43" s="119"/>
      <c r="T43" s="90"/>
      <c r="U43" s="48"/>
      <c r="V43" s="48"/>
      <c r="W43" s="100"/>
      <c r="Y43" s="246"/>
      <c r="Z43" s="247"/>
      <c r="AA43" s="116"/>
      <c r="AB43" s="46"/>
      <c r="AC43" s="110"/>
      <c r="AE43" s="118"/>
      <c r="AF43" s="117"/>
      <c r="AG43" s="116"/>
      <c r="AH43" s="46"/>
      <c r="AI43" s="110"/>
    </row>
    <row r="44" spans="1:35" ht="15" x14ac:dyDescent="0.25">
      <c r="A44" s="242"/>
      <c r="B44" s="243"/>
      <c r="C44" s="111"/>
      <c r="D44" s="114"/>
      <c r="E44" s="113">
        <f t="shared" si="4"/>
        <v>0</v>
      </c>
      <c r="F44" s="73"/>
      <c r="G44" s="242"/>
      <c r="H44" s="243"/>
      <c r="I44" s="111"/>
      <c r="J44" s="46"/>
      <c r="K44" s="46">
        <f t="shared" si="7"/>
        <v>0</v>
      </c>
      <c r="M44" s="242"/>
      <c r="N44" s="243"/>
      <c r="O44" s="48"/>
      <c r="P44" s="136"/>
      <c r="Q44" s="113">
        <f t="shared" si="8"/>
        <v>0</v>
      </c>
      <c r="S44" s="119"/>
      <c r="T44" s="90"/>
      <c r="U44" s="48"/>
      <c r="V44" s="48"/>
      <c r="W44" s="100"/>
      <c r="Y44" s="246"/>
      <c r="Z44" s="247"/>
      <c r="AA44" s="116"/>
      <c r="AB44" s="46"/>
      <c r="AC44" s="110">
        <f>AA44</f>
        <v>0</v>
      </c>
      <c r="AE44" s="118"/>
      <c r="AF44" s="117"/>
      <c r="AG44" s="116"/>
      <c r="AH44" s="46"/>
      <c r="AI44" s="110"/>
    </row>
    <row r="45" spans="1:35" ht="15" x14ac:dyDescent="0.25">
      <c r="A45" s="242"/>
      <c r="B45" s="243"/>
      <c r="C45" s="111"/>
      <c r="D45" s="114"/>
      <c r="E45" s="113">
        <f t="shared" si="4"/>
        <v>0</v>
      </c>
      <c r="F45" s="73"/>
      <c r="G45" s="242"/>
      <c r="H45" s="243"/>
      <c r="I45" s="111"/>
      <c r="J45" s="46"/>
      <c r="K45" s="110">
        <f>I45</f>
        <v>0</v>
      </c>
      <c r="M45" s="242"/>
      <c r="N45" s="243"/>
      <c r="O45" s="48"/>
      <c r="P45" s="136"/>
      <c r="Q45" s="113">
        <f t="shared" si="8"/>
        <v>0</v>
      </c>
      <c r="S45" s="119"/>
      <c r="T45" s="90"/>
      <c r="U45" s="48"/>
      <c r="V45" s="48"/>
      <c r="W45" s="100"/>
      <c r="Y45" s="246"/>
      <c r="Z45" s="247"/>
      <c r="AA45" s="116"/>
      <c r="AB45" s="46"/>
      <c r="AC45" s="110"/>
      <c r="AE45" s="118"/>
      <c r="AF45" s="117"/>
      <c r="AG45" s="116"/>
      <c r="AH45" s="46"/>
      <c r="AI45" s="110"/>
    </row>
    <row r="46" spans="1:35" ht="15" x14ac:dyDescent="0.25">
      <c r="A46" s="242"/>
      <c r="B46" s="243"/>
      <c r="C46" s="111"/>
      <c r="D46" s="114"/>
      <c r="E46" s="113">
        <f t="shared" si="4"/>
        <v>0</v>
      </c>
      <c r="F46" s="73"/>
      <c r="G46" s="242"/>
      <c r="H46" s="243"/>
      <c r="I46" s="111"/>
      <c r="J46" s="46"/>
      <c r="K46" s="110">
        <f>I46</f>
        <v>0</v>
      </c>
      <c r="M46" s="232"/>
      <c r="N46" s="233"/>
      <c r="O46" s="48"/>
      <c r="P46" s="136"/>
      <c r="Q46" s="113">
        <f t="shared" si="8"/>
        <v>0</v>
      </c>
      <c r="S46" s="234"/>
      <c r="T46" s="90"/>
      <c r="U46" s="48"/>
      <c r="V46" s="48"/>
      <c r="W46" s="100"/>
      <c r="Y46" s="246"/>
      <c r="Z46" s="247"/>
      <c r="AA46" s="116"/>
      <c r="AB46" s="46"/>
      <c r="AC46" s="110"/>
      <c r="AE46" s="235"/>
      <c r="AF46" s="236"/>
      <c r="AG46" s="116"/>
      <c r="AH46" s="46"/>
      <c r="AI46" s="110"/>
    </row>
    <row r="47" spans="1:35" ht="15" x14ac:dyDescent="0.25">
      <c r="A47" s="242"/>
      <c r="B47" s="243"/>
      <c r="C47" s="111"/>
      <c r="D47" s="114"/>
      <c r="E47" s="113">
        <f t="shared" si="4"/>
        <v>0</v>
      </c>
      <c r="F47" s="73"/>
      <c r="G47" s="239"/>
      <c r="H47" s="240"/>
      <c r="I47" s="111"/>
      <c r="J47" s="46"/>
      <c r="K47" s="110"/>
      <c r="M47" s="239"/>
      <c r="N47" s="240"/>
      <c r="O47" s="48"/>
      <c r="P47" s="136"/>
      <c r="Q47" s="113"/>
      <c r="S47" s="241"/>
      <c r="T47" s="90"/>
      <c r="U47" s="48"/>
      <c r="V47" s="48"/>
      <c r="W47" s="100"/>
      <c r="Y47" s="237"/>
      <c r="Z47" s="238"/>
      <c r="AA47" s="116"/>
      <c r="AB47" s="46"/>
      <c r="AC47" s="110"/>
      <c r="AE47" s="237"/>
      <c r="AF47" s="238"/>
      <c r="AG47" s="116"/>
      <c r="AH47" s="46"/>
      <c r="AI47" s="110"/>
    </row>
    <row r="48" spans="1:35" ht="15" x14ac:dyDescent="0.25">
      <c r="A48" s="242"/>
      <c r="B48" s="243"/>
      <c r="C48" s="111"/>
      <c r="D48" s="114"/>
      <c r="E48" s="113">
        <f t="shared" si="4"/>
        <v>0</v>
      </c>
      <c r="F48" s="73"/>
      <c r="G48" s="239"/>
      <c r="H48" s="240"/>
      <c r="I48" s="111"/>
      <c r="J48" s="46"/>
      <c r="K48" s="110"/>
      <c r="M48" s="239"/>
      <c r="N48" s="240"/>
      <c r="O48" s="48"/>
      <c r="P48" s="136"/>
      <c r="Q48" s="113"/>
      <c r="S48" s="241"/>
      <c r="T48" s="90"/>
      <c r="U48" s="48"/>
      <c r="V48" s="48"/>
      <c r="W48" s="100"/>
      <c r="Y48" s="237"/>
      <c r="Z48" s="238"/>
      <c r="AA48" s="116"/>
      <c r="AB48" s="46"/>
      <c r="AC48" s="110"/>
      <c r="AE48" s="237"/>
      <c r="AF48" s="238"/>
      <c r="AG48" s="116"/>
      <c r="AH48" s="46"/>
      <c r="AI48" s="110"/>
    </row>
    <row r="49" spans="1:105" ht="15" x14ac:dyDescent="0.25">
      <c r="A49" s="242"/>
      <c r="B49" s="243"/>
      <c r="C49" s="111"/>
      <c r="D49" s="114"/>
      <c r="E49" s="113">
        <f t="shared" si="4"/>
        <v>0</v>
      </c>
      <c r="F49" s="73"/>
      <c r="G49" s="239"/>
      <c r="H49" s="240"/>
      <c r="I49" s="111"/>
      <c r="J49" s="46"/>
      <c r="K49" s="110"/>
      <c r="M49" s="239"/>
      <c r="N49" s="240"/>
      <c r="O49" s="48"/>
      <c r="P49" s="136"/>
      <c r="Q49" s="113"/>
      <c r="S49" s="241"/>
      <c r="T49" s="90"/>
      <c r="U49" s="48"/>
      <c r="V49" s="48"/>
      <c r="W49" s="100"/>
      <c r="Y49" s="237"/>
      <c r="Z49" s="238"/>
      <c r="AA49" s="116"/>
      <c r="AB49" s="46"/>
      <c r="AC49" s="110"/>
      <c r="AE49" s="237"/>
      <c r="AF49" s="238"/>
      <c r="AG49" s="116"/>
      <c r="AH49" s="46"/>
      <c r="AI49" s="110"/>
    </row>
    <row r="50" spans="1:105" ht="15" x14ac:dyDescent="0.25">
      <c r="A50" s="242"/>
      <c r="B50" s="243"/>
      <c r="C50" s="111"/>
      <c r="D50" s="114"/>
      <c r="E50" s="113">
        <f>C50</f>
        <v>0</v>
      </c>
      <c r="F50" s="73"/>
      <c r="G50" s="242"/>
      <c r="H50" s="243"/>
      <c r="I50" s="111"/>
      <c r="J50" s="46"/>
      <c r="K50" s="110">
        <f>I50</f>
        <v>0</v>
      </c>
      <c r="M50" s="400"/>
      <c r="N50" s="401"/>
      <c r="O50" s="107"/>
      <c r="P50" s="107"/>
      <c r="Q50" s="113">
        <f t="shared" si="8"/>
        <v>0</v>
      </c>
      <c r="S50" s="109"/>
      <c r="T50" s="108"/>
      <c r="U50" s="107"/>
      <c r="V50" s="107"/>
      <c r="W50" s="106"/>
      <c r="Y50" s="246"/>
      <c r="Z50" s="247"/>
      <c r="AA50" s="46"/>
      <c r="AB50" s="46"/>
      <c r="AC50" s="99"/>
      <c r="AE50" s="398"/>
      <c r="AF50" s="399"/>
      <c r="AG50" s="104"/>
      <c r="AH50" s="104"/>
      <c r="AI50" s="99"/>
    </row>
    <row r="51" spans="1:105" s="96" customFormat="1" ht="15" x14ac:dyDescent="0.25">
      <c r="A51" s="288"/>
      <c r="B51" s="289"/>
      <c r="C51" s="103"/>
      <c r="D51" s="103"/>
      <c r="E51" s="100">
        <f>SUM(E33:E50)</f>
        <v>0</v>
      </c>
      <c r="F51" s="102"/>
      <c r="G51" s="362"/>
      <c r="H51" s="363"/>
      <c r="I51" s="363"/>
      <c r="J51" s="363"/>
      <c r="K51" s="99">
        <f>SUM(K34:K50)</f>
        <v>0</v>
      </c>
      <c r="L51" s="97"/>
      <c r="M51" s="418"/>
      <c r="N51" s="419"/>
      <c r="O51" s="101"/>
      <c r="P51" s="101"/>
      <c r="Q51" s="100">
        <f>SUM(Q34:Q50)</f>
        <v>0</v>
      </c>
      <c r="R51" s="97"/>
      <c r="S51" s="404"/>
      <c r="T51" s="405"/>
      <c r="U51" s="101"/>
      <c r="V51" s="101"/>
      <c r="W51" s="100">
        <f>SUM(W34:W50)</f>
        <v>0</v>
      </c>
      <c r="X51" s="97"/>
      <c r="Y51" s="362"/>
      <c r="Z51" s="363"/>
      <c r="AA51" s="363"/>
      <c r="AB51" s="363"/>
      <c r="AC51" s="99">
        <f>SUM(AC34:AC50)</f>
        <v>0</v>
      </c>
      <c r="AD51" s="97"/>
      <c r="AE51" s="410"/>
      <c r="AF51" s="411"/>
      <c r="AG51" s="411"/>
      <c r="AH51" s="411"/>
      <c r="AI51" s="98">
        <f>SUM(AI34:AI50)</f>
        <v>0</v>
      </c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</row>
    <row r="52" spans="1:105" ht="15" customHeight="1" x14ac:dyDescent="0.25">
      <c r="A52" s="269" t="s">
        <v>29</v>
      </c>
      <c r="B52" s="270"/>
      <c r="C52" s="270"/>
      <c r="D52" s="95"/>
      <c r="E52" s="94"/>
      <c r="F52" s="73"/>
      <c r="G52" s="307" t="s">
        <v>28</v>
      </c>
      <c r="H52" s="308"/>
      <c r="I52" s="308"/>
      <c r="J52" s="17"/>
      <c r="K52" s="16"/>
      <c r="M52" s="269" t="s">
        <v>28</v>
      </c>
      <c r="N52" s="270"/>
      <c r="O52" s="270"/>
      <c r="P52" s="93"/>
      <c r="Q52" s="92"/>
      <c r="S52" s="333" t="s">
        <v>28</v>
      </c>
      <c r="T52" s="334"/>
      <c r="U52" s="380"/>
      <c r="V52" s="93"/>
      <c r="W52" s="92"/>
      <c r="Y52" s="307" t="s">
        <v>28</v>
      </c>
      <c r="Z52" s="308"/>
      <c r="AA52" s="308"/>
      <c r="AB52" s="21"/>
      <c r="AC52" s="20"/>
      <c r="AE52" s="312" t="s">
        <v>28</v>
      </c>
      <c r="AF52" s="313"/>
      <c r="AG52" s="313"/>
      <c r="AH52" s="17"/>
      <c r="AI52" s="16"/>
    </row>
    <row r="53" spans="1:105" ht="14.25" customHeight="1" x14ac:dyDescent="0.25">
      <c r="A53" s="91" t="s">
        <v>27</v>
      </c>
      <c r="B53" s="90" t="s">
        <v>26</v>
      </c>
      <c r="C53" s="90" t="s">
        <v>25</v>
      </c>
      <c r="D53" s="286" t="s">
        <v>2</v>
      </c>
      <c r="E53" s="287"/>
      <c r="F53" s="73"/>
      <c r="G53" s="89" t="s">
        <v>27</v>
      </c>
      <c r="H53" s="88" t="s">
        <v>26</v>
      </c>
      <c r="I53" s="88" t="s">
        <v>25</v>
      </c>
      <c r="J53" s="396" t="s">
        <v>2</v>
      </c>
      <c r="K53" s="397"/>
      <c r="M53" s="91" t="s">
        <v>27</v>
      </c>
      <c r="N53" s="90" t="s">
        <v>26</v>
      </c>
      <c r="O53" s="90" t="s">
        <v>25</v>
      </c>
      <c r="P53" s="286" t="s">
        <v>2</v>
      </c>
      <c r="Q53" s="287"/>
      <c r="S53" s="91" t="s">
        <v>27</v>
      </c>
      <c r="T53" s="90" t="s">
        <v>26</v>
      </c>
      <c r="U53" s="90" t="s">
        <v>25</v>
      </c>
      <c r="V53" s="286" t="s">
        <v>2</v>
      </c>
      <c r="W53" s="287"/>
      <c r="Y53" s="89" t="s">
        <v>27</v>
      </c>
      <c r="Z53" s="88" t="s">
        <v>26</v>
      </c>
      <c r="AA53" s="88" t="s">
        <v>25</v>
      </c>
      <c r="AB53" s="408" t="s">
        <v>2</v>
      </c>
      <c r="AC53" s="409"/>
      <c r="AE53" s="87" t="s">
        <v>27</v>
      </c>
      <c r="AF53" s="86" t="s">
        <v>26</v>
      </c>
      <c r="AG53" s="86" t="s">
        <v>25</v>
      </c>
      <c r="AH53" s="406" t="s">
        <v>2</v>
      </c>
      <c r="AI53" s="407"/>
    </row>
    <row r="54" spans="1:105" x14ac:dyDescent="0.2">
      <c r="A54" s="51" t="s">
        <v>24</v>
      </c>
      <c r="B54" s="85"/>
      <c r="C54" s="48"/>
      <c r="D54" s="66" t="s">
        <v>21</v>
      </c>
      <c r="E54" s="64">
        <f>+E8</f>
        <v>2373105.58152</v>
      </c>
      <c r="F54" s="73"/>
      <c r="G54" s="51" t="s">
        <v>23</v>
      </c>
      <c r="H54" s="230"/>
      <c r="I54" s="229"/>
      <c r="J54" s="65" t="s">
        <v>21</v>
      </c>
      <c r="K54" s="69">
        <f>+K8</f>
        <v>814782.00855999999</v>
      </c>
      <c r="M54" s="49"/>
      <c r="N54" s="48"/>
      <c r="O54" s="48"/>
      <c r="P54" s="66" t="s">
        <v>21</v>
      </c>
      <c r="Q54" s="64">
        <f>+Q8</f>
        <v>364089.77604000003</v>
      </c>
      <c r="S54" s="49"/>
      <c r="T54" s="48"/>
      <c r="U54" s="48"/>
      <c r="V54" s="66" t="s">
        <v>21</v>
      </c>
      <c r="W54" s="64">
        <f>+W8</f>
        <v>364589.89356</v>
      </c>
      <c r="Y54" s="47"/>
      <c r="Z54" s="46"/>
      <c r="AA54" s="46"/>
      <c r="AB54" s="65" t="s">
        <v>21</v>
      </c>
      <c r="AC54" s="69">
        <f>+AC8</f>
        <v>4049158.3042800003</v>
      </c>
      <c r="AE54" s="51" t="s">
        <v>22</v>
      </c>
      <c r="AF54" s="84"/>
      <c r="AG54" s="44"/>
      <c r="AH54" s="76" t="s">
        <v>21</v>
      </c>
      <c r="AI54" s="68">
        <f>+AI8</f>
        <v>1718466.4476399999</v>
      </c>
    </row>
    <row r="55" spans="1:105" x14ac:dyDescent="0.2">
      <c r="A55" s="51" t="s">
        <v>20</v>
      </c>
      <c r="B55" s="74"/>
      <c r="C55" s="74"/>
      <c r="D55" s="66" t="s">
        <v>19</v>
      </c>
      <c r="E55" s="64">
        <f>-E17</f>
        <v>0</v>
      </c>
      <c r="F55" s="73"/>
      <c r="G55" s="51" t="s">
        <v>18</v>
      </c>
      <c r="H55" s="230"/>
      <c r="I55" s="72"/>
      <c r="J55" s="65" t="s">
        <v>19</v>
      </c>
      <c r="K55" s="69">
        <f>-K17</f>
        <v>0</v>
      </c>
      <c r="M55" s="49" t="s">
        <v>18</v>
      </c>
      <c r="N55" s="83"/>
      <c r="O55" s="82"/>
      <c r="P55" s="66" t="s">
        <v>19</v>
      </c>
      <c r="Q55" s="64">
        <f>-Q17</f>
        <v>0</v>
      </c>
      <c r="S55" s="51" t="s">
        <v>18</v>
      </c>
      <c r="T55" s="81"/>
      <c r="U55" s="81">
        <f>'[1]Pago Prov Empac Agr'!E35</f>
        <v>0</v>
      </c>
      <c r="V55" s="66" t="s">
        <v>19</v>
      </c>
      <c r="W55" s="64">
        <f>-W17</f>
        <v>0</v>
      </c>
      <c r="Y55" s="51" t="s">
        <v>18</v>
      </c>
      <c r="Z55" s="80"/>
      <c r="AA55" s="79">
        <f>'[1]Pago Prov TRM'!E107</f>
        <v>0</v>
      </c>
      <c r="AB55" s="65" t="s">
        <v>19</v>
      </c>
      <c r="AC55" s="69">
        <f>-AC17</f>
        <v>0</v>
      </c>
      <c r="AE55" s="75" t="s">
        <v>18</v>
      </c>
      <c r="AF55" s="78"/>
      <c r="AG55" s="77"/>
      <c r="AH55" s="76"/>
      <c r="AI55" s="68">
        <f>-AI17</f>
        <v>0</v>
      </c>
    </row>
    <row r="56" spans="1:105" x14ac:dyDescent="0.2">
      <c r="A56" s="51" t="s">
        <v>17</v>
      </c>
      <c r="B56" s="74"/>
      <c r="C56" s="74"/>
      <c r="D56" s="71" t="s">
        <v>14</v>
      </c>
      <c r="E56" s="64">
        <f>+E31</f>
        <v>0</v>
      </c>
      <c r="F56" s="73"/>
      <c r="G56" s="51" t="s">
        <v>13</v>
      </c>
      <c r="H56" s="46"/>
      <c r="I56" s="46"/>
      <c r="J56" s="70" t="s">
        <v>14</v>
      </c>
      <c r="K56" s="69">
        <f>+K31</f>
        <v>0</v>
      </c>
      <c r="M56" s="49" t="s">
        <v>16</v>
      </c>
      <c r="N56" s="48"/>
      <c r="O56" s="48"/>
      <c r="P56" s="71" t="s">
        <v>14</v>
      </c>
      <c r="Q56" s="64">
        <f>+Q31</f>
        <v>0</v>
      </c>
      <c r="S56" s="49" t="str">
        <f>M56</f>
        <v xml:space="preserve">NOMINA 2 SEMANAS-  (Estimado) </v>
      </c>
      <c r="T56" s="48"/>
      <c r="U56" s="48"/>
      <c r="V56" s="71" t="s">
        <v>14</v>
      </c>
      <c r="W56" s="64">
        <f>+W33</f>
        <v>0</v>
      </c>
      <c r="Y56" s="51" t="s">
        <v>15</v>
      </c>
      <c r="Z56" s="46"/>
      <c r="AA56" s="46">
        <f>'[2]PROVEEDORES A PAGAR'!W57</f>
        <v>0</v>
      </c>
      <c r="AB56" s="70" t="s">
        <v>14</v>
      </c>
      <c r="AC56" s="69">
        <f>+AC31</f>
        <v>0</v>
      </c>
      <c r="AE56" s="75" t="s">
        <v>13</v>
      </c>
      <c r="AF56" s="44"/>
      <c r="AG56" s="44">
        <f>'[2]PROVEEDORES A PAGAR'!AC57</f>
        <v>0</v>
      </c>
      <c r="AH56" s="62"/>
      <c r="AI56" s="68">
        <f>+AI31</f>
        <v>0</v>
      </c>
    </row>
    <row r="57" spans="1:105" x14ac:dyDescent="0.2">
      <c r="A57" s="51" t="s">
        <v>12</v>
      </c>
      <c r="B57" s="74"/>
      <c r="C57" s="48"/>
      <c r="D57" s="71" t="s">
        <v>7</v>
      </c>
      <c r="E57" s="64">
        <f>+E51</f>
        <v>0</v>
      </c>
      <c r="F57" s="73"/>
      <c r="G57" s="67" t="s">
        <v>11</v>
      </c>
      <c r="H57" s="72"/>
      <c r="I57" s="46"/>
      <c r="J57" s="70" t="s">
        <v>7</v>
      </c>
      <c r="K57" s="69">
        <f>+K51</f>
        <v>0</v>
      </c>
      <c r="M57" s="42" t="s">
        <v>10</v>
      </c>
      <c r="N57" s="48"/>
      <c r="O57" s="48"/>
      <c r="P57" s="71" t="s">
        <v>7</v>
      </c>
      <c r="Q57" s="64">
        <f>+Q51</f>
        <v>0</v>
      </c>
      <c r="S57" s="42" t="s">
        <v>9</v>
      </c>
      <c r="T57" s="48">
        <v>0</v>
      </c>
      <c r="U57" s="48"/>
      <c r="V57" s="71" t="s">
        <v>7</v>
      </c>
      <c r="W57" s="64">
        <f>+W51</f>
        <v>0</v>
      </c>
      <c r="Y57" s="67" t="s">
        <v>8</v>
      </c>
      <c r="Z57" s="46"/>
      <c r="AA57" s="46"/>
      <c r="AB57" s="70" t="s">
        <v>7</v>
      </c>
      <c r="AC57" s="69">
        <f>+AC51</f>
        <v>0</v>
      </c>
      <c r="AE57" s="67" t="s">
        <v>6</v>
      </c>
      <c r="AF57" s="44"/>
      <c r="AG57" s="44"/>
      <c r="AH57" s="62"/>
      <c r="AI57" s="68">
        <f>+AI51</f>
        <v>0</v>
      </c>
    </row>
    <row r="58" spans="1:105" ht="15" x14ac:dyDescent="0.2">
      <c r="A58" s="51" t="s">
        <v>5</v>
      </c>
      <c r="B58" s="48"/>
      <c r="C58" s="41"/>
      <c r="D58" s="66" t="s">
        <v>2</v>
      </c>
      <c r="E58" s="64">
        <f>SUM(E54:E57)</f>
        <v>2373105.58152</v>
      </c>
      <c r="F58" s="60"/>
      <c r="G58" s="67" t="s">
        <v>4</v>
      </c>
      <c r="H58" s="56"/>
      <c r="I58" s="56"/>
      <c r="J58" s="65" t="s">
        <v>2</v>
      </c>
      <c r="K58" s="64">
        <f>SUM(K54:K57)</f>
        <v>814782.00855999999</v>
      </c>
      <c r="L58" s="50"/>
      <c r="M58" s="58"/>
      <c r="N58" s="41"/>
      <c r="O58" s="41"/>
      <c r="P58" s="66" t="s">
        <v>2</v>
      </c>
      <c r="Q58" s="64">
        <f>SUM(Q54:Q57)</f>
        <v>364089.77604000003</v>
      </c>
      <c r="S58" s="42"/>
      <c r="T58" s="41"/>
      <c r="U58" s="41"/>
      <c r="V58" s="66" t="s">
        <v>2</v>
      </c>
      <c r="W58" s="64">
        <f>SUM(W54:W57)</f>
        <v>364589.89356</v>
      </c>
      <c r="Y58" s="63" t="s">
        <v>3</v>
      </c>
      <c r="Z58" s="56"/>
      <c r="AA58" s="56"/>
      <c r="AB58" s="65" t="s">
        <v>2</v>
      </c>
      <c r="AC58" s="64">
        <f>SUM(AC54:AC57)</f>
        <v>4049158.3042800003</v>
      </c>
      <c r="AE58" s="63"/>
      <c r="AF58" s="56"/>
      <c r="AG58" s="54"/>
      <c r="AH58" s="62" t="s">
        <v>2</v>
      </c>
      <c r="AI58" s="61">
        <f>SUM(AI54:AI57)</f>
        <v>1718466.4476399999</v>
      </c>
    </row>
    <row r="59" spans="1:105" ht="15" x14ac:dyDescent="0.2">
      <c r="A59" s="51" t="s">
        <v>1</v>
      </c>
      <c r="B59" s="48"/>
      <c r="C59" s="48"/>
      <c r="D59" s="31"/>
      <c r="E59" s="30"/>
      <c r="F59" s="60"/>
      <c r="G59" s="57"/>
      <c r="H59" s="56"/>
      <c r="I59" s="56"/>
      <c r="J59" s="31"/>
      <c r="K59" s="52"/>
      <c r="L59" s="60"/>
      <c r="M59" s="59"/>
      <c r="N59" s="48"/>
      <c r="O59" s="48"/>
      <c r="P59" s="25"/>
      <c r="Q59" s="24"/>
      <c r="S59" s="58"/>
      <c r="T59" s="41"/>
      <c r="U59" s="41"/>
      <c r="V59" s="25"/>
      <c r="W59" s="24"/>
      <c r="Y59" s="57"/>
      <c r="Z59" s="56"/>
      <c r="AA59" s="56"/>
      <c r="AB59" s="25"/>
      <c r="AC59" s="24"/>
      <c r="AE59" s="55"/>
      <c r="AF59" s="54"/>
      <c r="AG59" s="54">
        <f>SUM(AG54:AG58)</f>
        <v>0</v>
      </c>
      <c r="AH59" s="53"/>
      <c r="AI59" s="52"/>
    </row>
    <row r="60" spans="1:105" ht="14.25" customHeight="1" x14ac:dyDescent="0.2">
      <c r="A60" s="51"/>
      <c r="B60" s="48"/>
      <c r="C60" s="48"/>
      <c r="D60" s="31"/>
      <c r="E60" s="30"/>
      <c r="F60" s="50"/>
      <c r="G60" s="47"/>
      <c r="H60" s="46"/>
      <c r="I60" s="46"/>
      <c r="J60" s="31"/>
      <c r="K60" s="32"/>
      <c r="L60" s="50"/>
      <c r="M60" s="49"/>
      <c r="N60" s="43"/>
      <c r="O60" s="43"/>
      <c r="P60" s="25"/>
      <c r="Q60" s="24"/>
      <c r="S60" s="49"/>
      <c r="T60" s="48"/>
      <c r="U60" s="48"/>
      <c r="V60" s="27"/>
      <c r="W60" s="26"/>
      <c r="Y60" s="47"/>
      <c r="Z60" s="46"/>
      <c r="AA60" s="46"/>
      <c r="AB60" s="37"/>
      <c r="AC60" s="36"/>
      <c r="AE60" s="45"/>
      <c r="AF60" s="44"/>
      <c r="AG60" s="44"/>
      <c r="AH60" s="33"/>
      <c r="AI60" s="32"/>
    </row>
    <row r="61" spans="1:105" ht="15" x14ac:dyDescent="0.25">
      <c r="A61" s="43"/>
      <c r="B61" s="43"/>
      <c r="C61" s="43"/>
      <c r="D61" s="31"/>
      <c r="E61" s="30"/>
      <c r="F61" s="29"/>
      <c r="G61" s="39"/>
      <c r="H61" s="38"/>
      <c r="I61" s="38"/>
      <c r="J61" s="33"/>
      <c r="K61" s="32"/>
      <c r="L61" s="29"/>
      <c r="M61" s="42"/>
      <c r="N61" s="41"/>
      <c r="O61" s="41"/>
      <c r="P61" s="27"/>
      <c r="Q61" s="26"/>
      <c r="S61" s="40"/>
      <c r="T61" s="22"/>
      <c r="U61" s="22"/>
      <c r="V61" s="27"/>
      <c r="W61" s="26"/>
      <c r="Y61" s="39"/>
      <c r="Z61" s="38"/>
      <c r="AA61" s="38"/>
      <c r="AB61" s="37"/>
      <c r="AC61" s="36"/>
      <c r="AE61" s="35"/>
      <c r="AF61" s="34"/>
      <c r="AG61" s="34"/>
      <c r="AH61" s="33"/>
      <c r="AI61" s="32"/>
    </row>
    <row r="62" spans="1:105" ht="15" x14ac:dyDescent="0.25">
      <c r="A62" s="23" t="s">
        <v>0</v>
      </c>
      <c r="B62" s="22">
        <f>SUM(B54:B61)</f>
        <v>0</v>
      </c>
      <c r="C62" s="22">
        <f>SUM(C54:C61)</f>
        <v>0</v>
      </c>
      <c r="D62" s="31"/>
      <c r="E62" s="30"/>
      <c r="F62" s="29"/>
      <c r="G62" s="19" t="s">
        <v>0</v>
      </c>
      <c r="H62" s="18">
        <f>SUM(H54:H61)</f>
        <v>0</v>
      </c>
      <c r="I62" s="18">
        <f>SUM(I55:I61)</f>
        <v>0</v>
      </c>
      <c r="J62" s="17"/>
      <c r="K62" s="16"/>
      <c r="L62" s="29"/>
      <c r="M62" s="28" t="s">
        <v>0</v>
      </c>
      <c r="N62" s="22">
        <f>SUM(N55:N61)</f>
        <v>0</v>
      </c>
      <c r="O62" s="22">
        <f>SUM(O55:O61)</f>
        <v>0</v>
      </c>
      <c r="P62" s="27"/>
      <c r="Q62" s="26"/>
      <c r="S62" s="23" t="s">
        <v>0</v>
      </c>
      <c r="T62" s="22">
        <f>SUM(T55:T61)</f>
        <v>0</v>
      </c>
      <c r="U62" s="22">
        <f>SUM(U55:U61)</f>
        <v>0</v>
      </c>
      <c r="V62" s="25"/>
      <c r="W62" s="24"/>
      <c r="Y62" s="23" t="s">
        <v>0</v>
      </c>
      <c r="Z62" s="22">
        <f>SUM(Z55:Z61)</f>
        <v>0</v>
      </c>
      <c r="AA62" s="22">
        <f>SUM(AA55:AA61)</f>
        <v>0</v>
      </c>
      <c r="AB62" s="21"/>
      <c r="AC62" s="20"/>
      <c r="AE62" s="19" t="s">
        <v>0</v>
      </c>
      <c r="AF62" s="18">
        <f>SUM(AF54:AF61)</f>
        <v>0</v>
      </c>
      <c r="AG62" s="18">
        <f>SUM(AG55:AG61)</f>
        <v>0</v>
      </c>
      <c r="AH62" s="17"/>
      <c r="AI62" s="16"/>
    </row>
    <row r="63" spans="1:105" ht="12" customHeight="1" thickBot="1" x14ac:dyDescent="0.25">
      <c r="A63" s="281"/>
      <c r="B63" s="282"/>
      <c r="C63" s="282"/>
      <c r="D63" s="282"/>
      <c r="E63" s="283"/>
      <c r="G63" s="10"/>
      <c r="H63" s="9"/>
      <c r="I63" s="9"/>
      <c r="J63" s="9"/>
      <c r="K63" s="8"/>
      <c r="M63" s="354"/>
      <c r="N63" s="355"/>
      <c r="O63" s="355"/>
      <c r="P63" s="356"/>
      <c r="Q63" s="357"/>
      <c r="S63" s="13"/>
      <c r="T63" s="15"/>
      <c r="U63" s="15"/>
      <c r="V63" s="15"/>
      <c r="W63" s="14"/>
      <c r="Y63" s="13"/>
      <c r="Z63" s="12"/>
      <c r="AA63" s="12"/>
      <c r="AB63" s="12"/>
      <c r="AC63" s="11"/>
      <c r="AE63" s="10"/>
      <c r="AF63" s="9"/>
      <c r="AG63" s="9"/>
      <c r="AH63" s="9"/>
      <c r="AI63" s="8"/>
    </row>
    <row r="64" spans="1:105" s="2" customFormat="1" x14ac:dyDescent="0.2">
      <c r="B64" s="4"/>
      <c r="C64" s="4"/>
      <c r="D64" s="4"/>
      <c r="E64" s="4"/>
      <c r="J64" s="7"/>
      <c r="K64" s="7"/>
      <c r="S64" s="353"/>
      <c r="T64" s="353"/>
      <c r="U64" s="353"/>
      <c r="V64" s="353"/>
      <c r="W64" s="353"/>
    </row>
    <row r="65" spans="1:23" s="2" customFormat="1" ht="18.75" x14ac:dyDescent="0.3">
      <c r="B65" s="4"/>
      <c r="C65" s="4"/>
      <c r="D65" s="6"/>
      <c r="E65" s="5"/>
      <c r="F65" s="5"/>
      <c r="G65" s="5"/>
      <c r="S65" s="353"/>
      <c r="T65" s="353"/>
      <c r="U65" s="353"/>
      <c r="V65" s="353"/>
      <c r="W65" s="353"/>
    </row>
    <row r="66" spans="1:23" s="2" customFormat="1" x14ac:dyDescent="0.2">
      <c r="B66" s="4"/>
      <c r="C66" s="4"/>
      <c r="D66" s="4"/>
      <c r="E66" s="4"/>
    </row>
    <row r="67" spans="1:23" s="2" customFormat="1" x14ac:dyDescent="0.2">
      <c r="B67" s="4"/>
      <c r="C67" s="4"/>
      <c r="D67" s="4"/>
      <c r="E67" s="4"/>
    </row>
    <row r="68" spans="1:23" s="2" customFormat="1" x14ac:dyDescent="0.2">
      <c r="B68" s="4"/>
      <c r="C68" s="4"/>
      <c r="D68" s="4"/>
      <c r="E68" s="4"/>
    </row>
    <row r="69" spans="1:23" s="2" customFormat="1" x14ac:dyDescent="0.2">
      <c r="B69" s="4"/>
      <c r="C69" s="4"/>
      <c r="D69" s="4"/>
      <c r="E69" s="4"/>
    </row>
    <row r="70" spans="1:23" s="2" customFormat="1" x14ac:dyDescent="0.2">
      <c r="B70" s="4"/>
      <c r="C70" s="4"/>
      <c r="D70" s="4"/>
      <c r="E70" s="4"/>
    </row>
    <row r="71" spans="1:23" s="2" customFormat="1" x14ac:dyDescent="0.2">
      <c r="B71" s="4"/>
      <c r="C71" s="4"/>
      <c r="D71" s="4"/>
      <c r="E71" s="4"/>
    </row>
    <row r="72" spans="1:23" s="2" customFormat="1" x14ac:dyDescent="0.2">
      <c r="B72" s="4"/>
      <c r="C72" s="4"/>
      <c r="D72" s="4"/>
      <c r="E72" s="4"/>
    </row>
    <row r="73" spans="1:23" s="2" customFormat="1" x14ac:dyDescent="0.2">
      <c r="B73" s="4"/>
      <c r="C73" s="4"/>
      <c r="D73" s="4"/>
      <c r="E73" s="4"/>
    </row>
    <row r="74" spans="1:23" x14ac:dyDescent="0.2">
      <c r="A74" s="2"/>
      <c r="B74" s="4"/>
      <c r="C74" s="4"/>
      <c r="D74" s="4"/>
      <c r="E74" s="4"/>
      <c r="I74" s="2"/>
      <c r="J74" s="2"/>
      <c r="K74" s="2"/>
    </row>
  </sheetData>
  <mergeCells count="234">
    <mergeCell ref="A48:B48"/>
    <mergeCell ref="Y40:Z40"/>
    <mergeCell ref="Y41:Z41"/>
    <mergeCell ref="Y42:Z42"/>
    <mergeCell ref="Y43:Z43"/>
    <mergeCell ref="Y44:Z44"/>
    <mergeCell ref="Y45:Z45"/>
    <mergeCell ref="Y46:Z46"/>
    <mergeCell ref="Y50:Z50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A23:B23"/>
    <mergeCell ref="A31:B31"/>
    <mergeCell ref="G22:H22"/>
    <mergeCell ref="G51:J51"/>
    <mergeCell ref="G45:H45"/>
    <mergeCell ref="AE33:AF33"/>
    <mergeCell ref="AE35:AF35"/>
    <mergeCell ref="A29:B29"/>
    <mergeCell ref="A28:B28"/>
    <mergeCell ref="G23:H23"/>
    <mergeCell ref="A22:B22"/>
    <mergeCell ref="M51:N51"/>
    <mergeCell ref="AE36:AF36"/>
    <mergeCell ref="AE38:AF38"/>
    <mergeCell ref="Y33:Z33"/>
    <mergeCell ref="A39:B39"/>
    <mergeCell ref="A40:B40"/>
    <mergeCell ref="G24:H24"/>
    <mergeCell ref="G25:H25"/>
    <mergeCell ref="A33:B33"/>
    <mergeCell ref="A34:B34"/>
    <mergeCell ref="A26:B26"/>
    <mergeCell ref="A27:B27"/>
    <mergeCell ref="A30:B30"/>
    <mergeCell ref="AH53:AI53"/>
    <mergeCell ref="AB53:AC53"/>
    <mergeCell ref="Y32:AC32"/>
    <mergeCell ref="M25:N25"/>
    <mergeCell ref="M26:N26"/>
    <mergeCell ref="M23:N23"/>
    <mergeCell ref="M24:N24"/>
    <mergeCell ref="S23:T23"/>
    <mergeCell ref="AE37:AF37"/>
    <mergeCell ref="AE51:AH51"/>
    <mergeCell ref="M34:N34"/>
    <mergeCell ref="M35:N35"/>
    <mergeCell ref="M36:N36"/>
    <mergeCell ref="M37:N37"/>
    <mergeCell ref="M38:N38"/>
    <mergeCell ref="M39:N39"/>
    <mergeCell ref="AE23:AF23"/>
    <mergeCell ref="Y31:Z31"/>
    <mergeCell ref="Y34:Z34"/>
    <mergeCell ref="Y35:Z35"/>
    <mergeCell ref="Y36:Z36"/>
    <mergeCell ref="Y37:Z37"/>
    <mergeCell ref="Y38:Z38"/>
    <mergeCell ref="Y39:Z39"/>
    <mergeCell ref="J53:K53"/>
    <mergeCell ref="AE52:AG52"/>
    <mergeCell ref="AE50:AF50"/>
    <mergeCell ref="AE39:AF39"/>
    <mergeCell ref="S32:W32"/>
    <mergeCell ref="AE24:AF24"/>
    <mergeCell ref="A24:B24"/>
    <mergeCell ref="M52:O52"/>
    <mergeCell ref="V53:W53"/>
    <mergeCell ref="M30:N30"/>
    <mergeCell ref="M31:N31"/>
    <mergeCell ref="S52:U52"/>
    <mergeCell ref="M41:N41"/>
    <mergeCell ref="M42:N42"/>
    <mergeCell ref="M43:N43"/>
    <mergeCell ref="M44:N44"/>
    <mergeCell ref="M45:N45"/>
    <mergeCell ref="M50:N50"/>
    <mergeCell ref="M40:N40"/>
    <mergeCell ref="G26:H26"/>
    <mergeCell ref="G27:H27"/>
    <mergeCell ref="M33:N33"/>
    <mergeCell ref="S31:T31"/>
    <mergeCell ref="S51:T51"/>
    <mergeCell ref="G21:K21"/>
    <mergeCell ref="G32:K32"/>
    <mergeCell ref="AE34:AF34"/>
    <mergeCell ref="AE31:AF31"/>
    <mergeCell ref="M22:N22"/>
    <mergeCell ref="M13:Q13"/>
    <mergeCell ref="S13:W13"/>
    <mergeCell ref="Y20:AC20"/>
    <mergeCell ref="AE20:AI20"/>
    <mergeCell ref="Y21:AC21"/>
    <mergeCell ref="AE21:AI21"/>
    <mergeCell ref="M21:Q21"/>
    <mergeCell ref="M32:Q32"/>
    <mergeCell ref="S24:T24"/>
    <mergeCell ref="M27:N27"/>
    <mergeCell ref="M28:N28"/>
    <mergeCell ref="M29:N29"/>
    <mergeCell ref="G33:H33"/>
    <mergeCell ref="M16:N16"/>
    <mergeCell ref="S16:T16"/>
    <mergeCell ref="S20:W20"/>
    <mergeCell ref="G20:K20"/>
    <mergeCell ref="M20:Q20"/>
    <mergeCell ref="U19:V19"/>
    <mergeCell ref="A21:E21"/>
    <mergeCell ref="A9:E9"/>
    <mergeCell ref="A20:E20"/>
    <mergeCell ref="A5:A6"/>
    <mergeCell ref="A17:B17"/>
    <mergeCell ref="S64:W65"/>
    <mergeCell ref="P53:Q53"/>
    <mergeCell ref="M63:Q63"/>
    <mergeCell ref="AE4:AI4"/>
    <mergeCell ref="AE8:AF8"/>
    <mergeCell ref="O19:P19"/>
    <mergeCell ref="S21:W21"/>
    <mergeCell ref="Y52:AA52"/>
    <mergeCell ref="Y51:AB51"/>
    <mergeCell ref="AE32:AI32"/>
    <mergeCell ref="AA19:AB19"/>
    <mergeCell ref="Y13:AC13"/>
    <mergeCell ref="AG19:AH19"/>
    <mergeCell ref="Y11:Z11"/>
    <mergeCell ref="Y12:Z12"/>
    <mergeCell ref="AE16:AF16"/>
    <mergeCell ref="Y16:Z16"/>
    <mergeCell ref="Y7:Z7"/>
    <mergeCell ref="Y8:Z8"/>
    <mergeCell ref="A1:E1"/>
    <mergeCell ref="A2:E2"/>
    <mergeCell ref="A3:E3"/>
    <mergeCell ref="A4:E4"/>
    <mergeCell ref="G12:K12"/>
    <mergeCell ref="S1:W1"/>
    <mergeCell ref="S2:W2"/>
    <mergeCell ref="S3:W3"/>
    <mergeCell ref="S4:W4"/>
    <mergeCell ref="S11:T11"/>
    <mergeCell ref="M5:N5"/>
    <mergeCell ref="M6:N6"/>
    <mergeCell ref="M7:N7"/>
    <mergeCell ref="M9:M10"/>
    <mergeCell ref="M11:N11"/>
    <mergeCell ref="M12:N12"/>
    <mergeCell ref="S12:T12"/>
    <mergeCell ref="S9:S10"/>
    <mergeCell ref="G3:K3"/>
    <mergeCell ref="G1:K1"/>
    <mergeCell ref="G2:K2"/>
    <mergeCell ref="M1:Q1"/>
    <mergeCell ref="AE9:AE10"/>
    <mergeCell ref="AE12:AI12"/>
    <mergeCell ref="AE11:AF11"/>
    <mergeCell ref="G4:K4"/>
    <mergeCell ref="G5:H5"/>
    <mergeCell ref="G6:H6"/>
    <mergeCell ref="Y3:AC3"/>
    <mergeCell ref="Y4:AC4"/>
    <mergeCell ref="G9:G10"/>
    <mergeCell ref="M8:N8"/>
    <mergeCell ref="Y5:Z5"/>
    <mergeCell ref="Y6:Z6"/>
    <mergeCell ref="Y9:Y10"/>
    <mergeCell ref="A63:E63"/>
    <mergeCell ref="A52:C52"/>
    <mergeCell ref="A32:E32"/>
    <mergeCell ref="D53:E53"/>
    <mergeCell ref="A51:B51"/>
    <mergeCell ref="G13:H13"/>
    <mergeCell ref="G7:H8"/>
    <mergeCell ref="F23:F24"/>
    <mergeCell ref="E5:E6"/>
    <mergeCell ref="A15:A16"/>
    <mergeCell ref="A10:A13"/>
    <mergeCell ref="C19:D19"/>
    <mergeCell ref="G28:H28"/>
    <mergeCell ref="G29:H29"/>
    <mergeCell ref="G30:H30"/>
    <mergeCell ref="G52:I52"/>
    <mergeCell ref="I19:J19"/>
    <mergeCell ref="A25:B25"/>
    <mergeCell ref="G40:H40"/>
    <mergeCell ref="A36:B36"/>
    <mergeCell ref="A37:B37"/>
    <mergeCell ref="A38:B38"/>
    <mergeCell ref="F5:F7"/>
    <mergeCell ref="F10:F15"/>
    <mergeCell ref="AE1:AI1"/>
    <mergeCell ref="AE2:AI2"/>
    <mergeCell ref="S5:T5"/>
    <mergeCell ref="S6:T6"/>
    <mergeCell ref="S7:T7"/>
    <mergeCell ref="S8:T8"/>
    <mergeCell ref="M2:Q2"/>
    <mergeCell ref="M3:Q3"/>
    <mergeCell ref="M4:Q4"/>
    <mergeCell ref="AE3:AI3"/>
    <mergeCell ref="Y1:AC1"/>
    <mergeCell ref="Y2:AC2"/>
    <mergeCell ref="AE5:AF5"/>
    <mergeCell ref="AE6:AF6"/>
    <mergeCell ref="AE7:AF7"/>
    <mergeCell ref="A44:B44"/>
    <mergeCell ref="A45:B45"/>
    <mergeCell ref="A50:B50"/>
    <mergeCell ref="G41:H41"/>
    <mergeCell ref="G42:H42"/>
    <mergeCell ref="G43:H43"/>
    <mergeCell ref="G44:H44"/>
    <mergeCell ref="G50:H50"/>
    <mergeCell ref="G34:H34"/>
    <mergeCell ref="G35:H35"/>
    <mergeCell ref="G36:H36"/>
    <mergeCell ref="G37:H37"/>
    <mergeCell ref="G38:H38"/>
    <mergeCell ref="G39:H39"/>
    <mergeCell ref="A41:B41"/>
    <mergeCell ref="A42:B42"/>
    <mergeCell ref="A43:B43"/>
    <mergeCell ref="A35:B35"/>
    <mergeCell ref="G46:H46"/>
    <mergeCell ref="A46:B46"/>
    <mergeCell ref="A47:B47"/>
    <mergeCell ref="A49:B49"/>
  </mergeCells>
  <conditionalFormatting sqref="O38">
    <cfRule type="containsErrors" dxfId="19" priority="19">
      <formula>ISERROR(O38)</formula>
    </cfRule>
    <cfRule type="cellIs" dxfId="18" priority="20" operator="equal">
      <formula>0</formula>
    </cfRule>
  </conditionalFormatting>
  <conditionalFormatting sqref="U37:U38">
    <cfRule type="containsErrors" dxfId="17" priority="17">
      <formula>ISERROR(U37)</formula>
    </cfRule>
    <cfRule type="cellIs" dxfId="16" priority="18" operator="equal">
      <formula>0</formula>
    </cfRule>
  </conditionalFormatting>
  <conditionalFormatting sqref="U37">
    <cfRule type="containsErrors" dxfId="15" priority="15">
      <formula>ISERROR(U37)</formula>
    </cfRule>
    <cfRule type="cellIs" dxfId="14" priority="16" operator="equal">
      <formula>0</formula>
    </cfRule>
  </conditionalFormatting>
  <conditionalFormatting sqref="U37">
    <cfRule type="containsErrors" dxfId="13" priority="13">
      <formula>ISERROR(U37)</formula>
    </cfRule>
    <cfRule type="cellIs" dxfId="12" priority="14" operator="equal">
      <formula>0</formula>
    </cfRule>
  </conditionalFormatting>
  <conditionalFormatting sqref="AA38:AA49">
    <cfRule type="containsErrors" dxfId="11" priority="11">
      <formula>ISERROR(AA38)</formula>
    </cfRule>
    <cfRule type="cellIs" dxfId="10" priority="12" operator="equal">
      <formula>0</formula>
    </cfRule>
  </conditionalFormatting>
  <conditionalFormatting sqref="AG39:AG49">
    <cfRule type="containsErrors" dxfId="9" priority="9">
      <formula>ISERROR(AG39)</formula>
    </cfRule>
    <cfRule type="cellIs" dxfId="8" priority="10" operator="equal">
      <formula>0</formula>
    </cfRule>
  </conditionalFormatting>
  <conditionalFormatting sqref="G36">
    <cfRule type="containsErrors" dxfId="7" priority="7">
      <formula>ISERROR(G36)</formula>
    </cfRule>
    <cfRule type="cellIs" dxfId="6" priority="8" operator="equal">
      <formula>0</formula>
    </cfRule>
  </conditionalFormatting>
  <conditionalFormatting sqref="G36">
    <cfRule type="containsErrors" dxfId="5" priority="5">
      <formula>ISERROR(G36)</formula>
    </cfRule>
    <cfRule type="cellIs" dxfId="4" priority="6" operator="equal">
      <formula>0</formula>
    </cfRule>
  </conditionalFormatting>
  <conditionalFormatting sqref="G37:G38">
    <cfRule type="containsErrors" dxfId="3" priority="3">
      <formula>ISERROR(G37)</formula>
    </cfRule>
    <cfRule type="cellIs" dxfId="2" priority="4" operator="equal">
      <formula>0</formula>
    </cfRule>
  </conditionalFormatting>
  <conditionalFormatting sqref="G37:G38">
    <cfRule type="containsErrors" dxfId="1" priority="1">
      <formula>ISERROR(G37)</formula>
    </cfRule>
    <cfRule type="cellIs" dxfId="0" priority="2" operator="equal">
      <formula>0</formula>
    </cfRule>
  </conditionalFormatting>
  <hyperlinks>
    <hyperlink ref="U55" location="'Pago Prov Empac Agr'!A1" display="'Pago Prov Empac Agr'!A1"/>
    <hyperlink ref="AA55" location="'Pago Prov TRM'!A1" display="'Pago Prov TRM'!A1"/>
  </hyperlinks>
  <pageMargins left="1.5748031496062993" right="0.70866141732283472" top="1.5748031496062993" bottom="0.35433070866141736" header="0.31496062992125984" footer="0.31496062992125984"/>
  <pageSetup paperSize="9" scale="69" orientation="portrait" r:id="rId1"/>
  <headerFooter alignWithMargins="0"/>
  <rowBreaks count="2" manualBreakCount="2">
    <brk id="3" max="4" man="1"/>
    <brk id="4" max="4" man="1"/>
  </rowBreaks>
  <colBreaks count="1" manualBreakCount="1">
    <brk id="4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LIQUIDEZ</vt:lpstr>
      <vt:lpstr>LIQUIDEZ!Área_de_impresión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2025-05-14T16:46:42Z</dcterms:created>
  <dcterms:modified xsi:type="dcterms:W3CDTF">2025-05-27T15:19:46Z</dcterms:modified>
</cp:coreProperties>
</file>